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M1 Přednášky 2024-25\Excel\"/>
    </mc:Choice>
  </mc:AlternateContent>
  <xr:revisionPtr revIDLastSave="0" documentId="13_ncr:1_{C41AA486-5214-4799-B85D-D6F0B0CB8A97}" xr6:coauthVersionLast="47" xr6:coauthVersionMax="47" xr10:uidLastSave="{00000000-0000-0000-0000-000000000000}"/>
  <bookViews>
    <workbookView xWindow="-120" yWindow="-120" windowWidth="29040" windowHeight="15840" xr2:uid="{589ACD77-401E-4EBF-A4EE-C404A67D2FB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0" i="1" l="1"/>
  <c r="C91" i="1"/>
  <c r="C95" i="1"/>
  <c r="C94" i="1" s="1"/>
  <c r="C93" i="1" s="1"/>
  <c r="C92" i="1" s="1"/>
  <c r="B90" i="1"/>
  <c r="B79" i="1"/>
  <c r="B69" i="1"/>
  <c r="B59" i="1"/>
  <c r="B49" i="1"/>
  <c r="B39" i="1"/>
  <c r="B29" i="1"/>
  <c r="D20" i="1"/>
  <c r="B19" i="1"/>
  <c r="B84" i="1"/>
  <c r="B64" i="1"/>
  <c r="B24" i="1"/>
  <c r="B74" i="1"/>
  <c r="B86" i="1"/>
  <c r="B34" i="1"/>
  <c r="B44" i="1"/>
  <c r="B54" i="1"/>
  <c r="B92" i="1"/>
  <c r="B91" i="1"/>
  <c r="B87" i="1"/>
  <c r="B81" i="1"/>
  <c r="B80" i="1"/>
  <c r="B76" i="1"/>
  <c r="B71" i="1"/>
  <c r="B70" i="1"/>
  <c r="B66" i="1"/>
  <c r="B61" i="1"/>
  <c r="B60" i="1"/>
  <c r="B56" i="1"/>
  <c r="B51" i="1"/>
  <c r="B50" i="1"/>
  <c r="B46" i="1"/>
  <c r="B41" i="1"/>
  <c r="B40" i="1"/>
  <c r="B36" i="1"/>
  <c r="B31" i="1"/>
  <c r="B30" i="1"/>
  <c r="B26" i="1"/>
  <c r="B21" i="1"/>
  <c r="B20" i="1"/>
  <c r="M21" i="1"/>
  <c r="G55" i="1" s="1"/>
  <c r="H31" i="1" l="1"/>
  <c r="H71" i="1"/>
  <c r="G80" i="1"/>
  <c r="H40" i="1"/>
  <c r="H80" i="1"/>
  <c r="H61" i="1"/>
  <c r="H51" i="1"/>
  <c r="H91" i="1"/>
  <c r="H85" i="1"/>
  <c r="H20" i="1"/>
  <c r="H25" i="1"/>
  <c r="H45" i="1"/>
  <c r="H65" i="1"/>
  <c r="H75" i="1"/>
  <c r="H35" i="1"/>
  <c r="H55" i="1"/>
  <c r="G15" i="1"/>
  <c r="H95" i="1"/>
  <c r="G51" i="1"/>
  <c r="G20" i="1"/>
  <c r="G31" i="1"/>
  <c r="G71" i="1"/>
  <c r="G40" i="1"/>
  <c r="G91" i="1"/>
  <c r="G61" i="1"/>
  <c r="G65" i="1"/>
  <c r="G45" i="1"/>
  <c r="G25" i="1"/>
  <c r="G35" i="1"/>
  <c r="G75" i="1"/>
  <c r="G85" i="1"/>
  <c r="C89" i="1"/>
  <c r="C88" i="1" s="1"/>
  <c r="C87" i="1" s="1"/>
  <c r="C86" i="1" s="1"/>
  <c r="C84" i="1" s="1"/>
  <c r="C83" i="1" s="1"/>
  <c r="C82" i="1" s="1"/>
  <c r="C81" i="1" s="1"/>
  <c r="D21" i="1"/>
  <c r="B96" i="1"/>
  <c r="B95" i="1"/>
  <c r="B16" i="1"/>
  <c r="B97" i="1"/>
  <c r="B98" i="1"/>
  <c r="B99" i="1"/>
  <c r="B100" i="1"/>
  <c r="B101" i="1"/>
  <c r="B6" i="1"/>
  <c r="B7" i="1"/>
  <c r="B8" i="1"/>
  <c r="B9" i="1"/>
  <c r="B10" i="1"/>
  <c r="B11" i="1"/>
  <c r="B12" i="1"/>
  <c r="B13" i="1"/>
  <c r="B14" i="1"/>
  <c r="B15" i="1"/>
  <c r="B17" i="1"/>
  <c r="B18" i="1"/>
  <c r="B22" i="1"/>
  <c r="B23" i="1"/>
  <c r="B25" i="1"/>
  <c r="B27" i="1"/>
  <c r="B28" i="1"/>
  <c r="B32" i="1"/>
  <c r="B33" i="1"/>
  <c r="B35" i="1"/>
  <c r="B37" i="1"/>
  <c r="B38" i="1"/>
  <c r="B42" i="1"/>
  <c r="B43" i="1"/>
  <c r="B45" i="1"/>
  <c r="B47" i="1"/>
  <c r="B48" i="1"/>
  <c r="B52" i="1"/>
  <c r="B53" i="1"/>
  <c r="B55" i="1"/>
  <c r="B57" i="1"/>
  <c r="B58" i="1"/>
  <c r="B62" i="1"/>
  <c r="B63" i="1"/>
  <c r="B65" i="1"/>
  <c r="B67" i="1"/>
  <c r="B68" i="1"/>
  <c r="B72" i="1"/>
  <c r="B73" i="1"/>
  <c r="B75" i="1"/>
  <c r="B77" i="1"/>
  <c r="B78" i="1"/>
  <c r="B82" i="1"/>
  <c r="B83" i="1"/>
  <c r="B85" i="1"/>
  <c r="B88" i="1"/>
  <c r="B89" i="1"/>
  <c r="B93" i="1"/>
  <c r="B94" i="1"/>
  <c r="B5" i="1"/>
  <c r="H97" i="1" l="1"/>
  <c r="M31" i="1" s="1"/>
  <c r="G97" i="1"/>
  <c r="K31" i="1" s="1"/>
  <c r="C85" i="1"/>
  <c r="C79" i="1"/>
  <c r="C78" i="1" s="1"/>
  <c r="C77" i="1" s="1"/>
  <c r="C76" i="1" s="1"/>
  <c r="C80" i="1"/>
  <c r="D16" i="1"/>
  <c r="D17" i="1" s="1"/>
  <c r="D18" i="1" s="1"/>
  <c r="C74" i="1" l="1"/>
  <c r="C73" i="1" s="1"/>
  <c r="C72" i="1" s="1"/>
  <c r="C71" i="1" s="1"/>
  <c r="C75" i="1"/>
  <c r="D22" i="1"/>
  <c r="D23" i="1" s="1"/>
  <c r="D24" i="1" s="1"/>
  <c r="D25" i="1" s="1"/>
  <c r="D26" i="1" s="1"/>
  <c r="D27" i="1" s="1"/>
  <c r="D28" i="1" s="1"/>
  <c r="D19" i="1"/>
  <c r="C70" i="1" l="1"/>
  <c r="C69" i="1"/>
  <c r="C68" i="1" s="1"/>
  <c r="C67" i="1" s="1"/>
  <c r="C66" i="1" s="1"/>
  <c r="D29" i="1"/>
  <c r="D30" i="1" s="1"/>
  <c r="D31" i="1" s="1"/>
  <c r="D32" i="1" s="1"/>
  <c r="D33" i="1" s="1"/>
  <c r="D34" i="1" s="1"/>
  <c r="D35" i="1" s="1"/>
  <c r="D36" i="1" s="1"/>
  <c r="D37" i="1" s="1"/>
  <c r="D38" i="1" s="1"/>
  <c r="C64" i="1" l="1"/>
  <c r="C63" i="1" s="1"/>
  <c r="C62" i="1" s="1"/>
  <c r="C61" i="1" s="1"/>
  <c r="C65" i="1"/>
  <c r="D39" i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C59" i="1" l="1"/>
  <c r="C58" i="1" s="1"/>
  <c r="C57" i="1" s="1"/>
  <c r="C56" i="1" s="1"/>
  <c r="C55" i="1" s="1"/>
  <c r="C60" i="1"/>
  <c r="D54" i="1"/>
  <c r="D55" i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l="1"/>
  <c r="D70" i="1" s="1"/>
  <c r="D71" i="1" s="1"/>
  <c r="D72" i="1" s="1"/>
  <c r="D73" i="1" s="1"/>
  <c r="D74" i="1" s="1"/>
  <c r="D75" i="1" s="1"/>
  <c r="D76" i="1" s="1"/>
  <c r="D77" i="1" s="1"/>
  <c r="D78" i="1" s="1"/>
  <c r="D79" i="1" l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l="1"/>
  <c r="D91" i="1" s="1"/>
  <c r="D92" i="1" s="1"/>
  <c r="D93" i="1" s="1"/>
  <c r="D94" i="1" s="1"/>
  <c r="D95" i="1" s="1"/>
  <c r="C54" i="1"/>
  <c r="C53" i="1" s="1"/>
  <c r="C52" i="1" s="1"/>
  <c r="C51" i="1" s="1"/>
  <c r="C49" i="1" l="1"/>
  <c r="C48" i="1" s="1"/>
  <c r="C47" i="1" s="1"/>
  <c r="C46" i="1" s="1"/>
  <c r="C50" i="1"/>
  <c r="C44" i="1" l="1"/>
  <c r="C43" i="1" s="1"/>
  <c r="C42" i="1" s="1"/>
  <c r="C41" i="1" s="1"/>
  <c r="C39" i="1" s="1"/>
  <c r="C38" i="1" s="1"/>
  <c r="C37" i="1" s="1"/>
  <c r="C36" i="1" s="1"/>
  <c r="C45" i="1"/>
  <c r="C40" i="1" l="1"/>
  <c r="C35" i="1"/>
  <c r="C34" i="1"/>
  <c r="C33" i="1" s="1"/>
  <c r="C32" i="1" s="1"/>
  <c r="C31" i="1" s="1"/>
  <c r="C29" i="1" l="1"/>
  <c r="C28" i="1" s="1"/>
  <c r="C27" i="1" s="1"/>
  <c r="C30" i="1"/>
  <c r="C26" i="1" l="1"/>
  <c r="C24" i="1" s="1"/>
  <c r="C23" i="1" s="1"/>
  <c r="C22" i="1" s="1"/>
  <c r="C21" i="1" s="1"/>
  <c r="C25" i="1"/>
  <c r="C19" i="1" l="1"/>
  <c r="C18" i="1" s="1"/>
  <c r="C17" i="1" s="1"/>
  <c r="C16" i="1" s="1"/>
  <c r="C20" i="1"/>
</calcChain>
</file>

<file path=xl/sharedStrings.xml><?xml version="1.0" encoding="utf-8"?>
<sst xmlns="http://schemas.openxmlformats.org/spreadsheetml/2006/main" count="17" uniqueCount="16">
  <si>
    <t>x</t>
  </si>
  <si>
    <t>y</t>
  </si>
  <si>
    <t>n =</t>
  </si>
  <si>
    <t>Součet:</t>
  </si>
  <si>
    <t>Obsahy obdélníků</t>
  </si>
  <si>
    <t>vepsaných</t>
  </si>
  <si>
    <t>opsaných</t>
  </si>
  <si>
    <t>Integrální součty</t>
  </si>
  <si>
    <t>Dolní</t>
  </si>
  <si>
    <t>Horní</t>
  </si>
  <si>
    <t>Určitý integrál</t>
  </si>
  <si>
    <t>n</t>
  </si>
  <si>
    <t>integrál</t>
  </si>
  <si>
    <t>dolní součet</t>
  </si>
  <si>
    <t>horní součet</t>
  </si>
  <si>
    <t>Zadejte počet dílků, na který se rozdělí interval 1 až 16!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</si>
</sst>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  <font>
      <sz val="8"/>
      <color rgb="FF000000"/>
      <name val="Segoe UI"/>
      <family val="2"/>
      <charset val="238"/>
    </font>
    <font>
      <b/>
      <sz val="12"/>
      <color theme="1"/>
      <name val="Aptos Narrow"/>
      <family val="2"/>
      <scheme val="minor"/>
    </font>
    <font>
      <b/>
      <sz val="12"/>
      <color theme="9" tint="-0.249977111117893"/>
      <name val="Aptos Narrow"/>
      <family val="2"/>
      <scheme val="minor"/>
    </font>
    <font>
      <b/>
      <sz val="12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6" xfId="0" applyFont="1" applyBorder="1"/>
    <xf numFmtId="0" fontId="4" fillId="0" borderId="0" xfId="0" applyFont="1"/>
    <xf numFmtId="0" fontId="5" fillId="0" borderId="0" xfId="0" applyFont="1"/>
    <xf numFmtId="0" fontId="5" fillId="0" borderId="7" xfId="0" applyFont="1" applyBorder="1"/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  <color rgb="FFFF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Integrální součty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1130314960629921"/>
          <c:y val="0.15782407407407409"/>
          <c:w val="0.85180796150481186"/>
          <c:h val="0.7295680227471566"/>
        </c:manualLayout>
      </c:layout>
      <c:scatterChart>
        <c:scatterStyle val="lineMarker"/>
        <c:varyColors val="0"/>
        <c:ser>
          <c:idx val="0"/>
          <c:order val="0"/>
          <c:tx>
            <c:strRef>
              <c:f>List1!$B$4</c:f>
              <c:strCache>
                <c:ptCount val="1"/>
                <c:pt idx="0">
                  <c:v>y</c:v>
                </c:pt>
              </c:strCache>
            </c:strRef>
          </c:tx>
          <c:spPr>
            <a:ln w="254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List1!$A$5:$A$101</c:f>
              <c:numCache>
                <c:formatCode>General</c:formatCode>
                <c:ptCount val="97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1.0000009999999999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1.2499990000000001</c:v>
                </c:pt>
                <c:pt idx="15">
                  <c:v>1.25</c:v>
                </c:pt>
                <c:pt idx="16">
                  <c:v>1.2500009999999999</c:v>
                </c:pt>
                <c:pt idx="17">
                  <c:v>1.3</c:v>
                </c:pt>
                <c:pt idx="18">
                  <c:v>1.4</c:v>
                </c:pt>
                <c:pt idx="19">
                  <c:v>1.4999990000000001</c:v>
                </c:pt>
                <c:pt idx="20">
                  <c:v>1.5</c:v>
                </c:pt>
                <c:pt idx="21">
                  <c:v>1.5000009999999999</c:v>
                </c:pt>
                <c:pt idx="22">
                  <c:v>1.6</c:v>
                </c:pt>
                <c:pt idx="23">
                  <c:v>1.7</c:v>
                </c:pt>
                <c:pt idx="24">
                  <c:v>1.7499990000000001</c:v>
                </c:pt>
                <c:pt idx="25">
                  <c:v>1.75</c:v>
                </c:pt>
                <c:pt idx="26">
                  <c:v>1.7500009999999999</c:v>
                </c:pt>
                <c:pt idx="27">
                  <c:v>1.8</c:v>
                </c:pt>
                <c:pt idx="28">
                  <c:v>1.9</c:v>
                </c:pt>
                <c:pt idx="29">
                  <c:v>1.9999990000000001</c:v>
                </c:pt>
                <c:pt idx="30">
                  <c:v>2</c:v>
                </c:pt>
                <c:pt idx="31">
                  <c:v>2.0000010000000001</c:v>
                </c:pt>
                <c:pt idx="32">
                  <c:v>2.1</c:v>
                </c:pt>
                <c:pt idx="33">
                  <c:v>2.2000000000000002</c:v>
                </c:pt>
                <c:pt idx="34">
                  <c:v>2.2499989999999999</c:v>
                </c:pt>
                <c:pt idx="35">
                  <c:v>2.25</c:v>
                </c:pt>
                <c:pt idx="36">
                  <c:v>2.2500010000000001</c:v>
                </c:pt>
                <c:pt idx="37">
                  <c:v>2.2999999999999998</c:v>
                </c:pt>
                <c:pt idx="38">
                  <c:v>2.4</c:v>
                </c:pt>
                <c:pt idx="39">
                  <c:v>2.4999989999999999</c:v>
                </c:pt>
                <c:pt idx="40">
                  <c:v>2.5</c:v>
                </c:pt>
                <c:pt idx="41">
                  <c:v>2.5000010000000001</c:v>
                </c:pt>
                <c:pt idx="42">
                  <c:v>2.6</c:v>
                </c:pt>
                <c:pt idx="43">
                  <c:v>2.7</c:v>
                </c:pt>
                <c:pt idx="44">
                  <c:v>2.7499989999999999</c:v>
                </c:pt>
                <c:pt idx="45">
                  <c:v>2.75</c:v>
                </c:pt>
                <c:pt idx="46">
                  <c:v>2.7500010000000001</c:v>
                </c:pt>
                <c:pt idx="47">
                  <c:v>2.8</c:v>
                </c:pt>
                <c:pt idx="48">
                  <c:v>2.9</c:v>
                </c:pt>
                <c:pt idx="49">
                  <c:v>2.9999989999999999</c:v>
                </c:pt>
                <c:pt idx="50">
                  <c:v>3</c:v>
                </c:pt>
                <c:pt idx="51">
                  <c:v>3.0000010000000001</c:v>
                </c:pt>
                <c:pt idx="52">
                  <c:v>3.1</c:v>
                </c:pt>
                <c:pt idx="53">
                  <c:v>3.2</c:v>
                </c:pt>
                <c:pt idx="54">
                  <c:v>3.2499989999999999</c:v>
                </c:pt>
                <c:pt idx="55">
                  <c:v>3.25</c:v>
                </c:pt>
                <c:pt idx="56">
                  <c:v>3.2500010000000001</c:v>
                </c:pt>
                <c:pt idx="57">
                  <c:v>3.3</c:v>
                </c:pt>
                <c:pt idx="58">
                  <c:v>3.4</c:v>
                </c:pt>
                <c:pt idx="59">
                  <c:v>3.4999989999999999</c:v>
                </c:pt>
                <c:pt idx="60">
                  <c:v>3.5</c:v>
                </c:pt>
                <c:pt idx="61">
                  <c:v>3.5000010000000001</c:v>
                </c:pt>
                <c:pt idx="62">
                  <c:v>3.6</c:v>
                </c:pt>
                <c:pt idx="63">
                  <c:v>3.7</c:v>
                </c:pt>
                <c:pt idx="64">
                  <c:v>3.7499989999999999</c:v>
                </c:pt>
                <c:pt idx="65">
                  <c:v>3.75</c:v>
                </c:pt>
                <c:pt idx="66">
                  <c:v>3.7500010000000001</c:v>
                </c:pt>
                <c:pt idx="67">
                  <c:v>3.8</c:v>
                </c:pt>
                <c:pt idx="68">
                  <c:v>3.9</c:v>
                </c:pt>
                <c:pt idx="69">
                  <c:v>3.9999989999999999</c:v>
                </c:pt>
                <c:pt idx="70">
                  <c:v>4</c:v>
                </c:pt>
                <c:pt idx="71">
                  <c:v>4.0000010000000001</c:v>
                </c:pt>
                <c:pt idx="72">
                  <c:v>4.0999999999999996</c:v>
                </c:pt>
                <c:pt idx="73">
                  <c:v>4.2</c:v>
                </c:pt>
                <c:pt idx="74">
                  <c:v>4.2499989999999999</c:v>
                </c:pt>
                <c:pt idx="75">
                  <c:v>4.25</c:v>
                </c:pt>
                <c:pt idx="76">
                  <c:v>4.2500010000000001</c:v>
                </c:pt>
                <c:pt idx="77">
                  <c:v>4.3</c:v>
                </c:pt>
                <c:pt idx="78">
                  <c:v>4.4000000000000004</c:v>
                </c:pt>
                <c:pt idx="79">
                  <c:v>4.4999989999999999</c:v>
                </c:pt>
                <c:pt idx="80">
                  <c:v>4.5</c:v>
                </c:pt>
                <c:pt idx="81">
                  <c:v>4.5000010000000001</c:v>
                </c:pt>
                <c:pt idx="82">
                  <c:v>4.5000001000000003</c:v>
                </c:pt>
                <c:pt idx="83">
                  <c:v>4.5999999999999996</c:v>
                </c:pt>
                <c:pt idx="84">
                  <c:v>4.7</c:v>
                </c:pt>
                <c:pt idx="85">
                  <c:v>4.7499989999999999</c:v>
                </c:pt>
                <c:pt idx="86">
                  <c:v>4.75</c:v>
                </c:pt>
                <c:pt idx="87">
                  <c:v>4.7500010000000001</c:v>
                </c:pt>
                <c:pt idx="88">
                  <c:v>4.8</c:v>
                </c:pt>
                <c:pt idx="89">
                  <c:v>4.9000000000000004</c:v>
                </c:pt>
                <c:pt idx="90">
                  <c:v>5</c:v>
                </c:pt>
                <c:pt idx="91">
                  <c:v>5.0000010000000001</c:v>
                </c:pt>
                <c:pt idx="92">
                  <c:v>5.0999999999999996</c:v>
                </c:pt>
                <c:pt idx="93">
                  <c:v>5.2</c:v>
                </c:pt>
                <c:pt idx="94">
                  <c:v>5.3</c:v>
                </c:pt>
                <c:pt idx="95">
                  <c:v>5.4</c:v>
                </c:pt>
                <c:pt idx="96">
                  <c:v>5.5</c:v>
                </c:pt>
              </c:numCache>
            </c:numRef>
          </c:xVal>
          <c:yVal>
            <c:numRef>
              <c:f>List1!$B$5:$B$101</c:f>
              <c:numCache>
                <c:formatCode>General</c:formatCode>
                <c:ptCount val="97"/>
                <c:pt idx="0">
                  <c:v>0</c:v>
                </c:pt>
                <c:pt idx="1">
                  <c:v>1.0000000000000002E-2</c:v>
                </c:pt>
                <c:pt idx="2">
                  <c:v>4.0000000000000008E-2</c:v>
                </c:pt>
                <c:pt idx="3">
                  <c:v>0.09</c:v>
                </c:pt>
                <c:pt idx="4">
                  <c:v>0.16000000000000003</c:v>
                </c:pt>
                <c:pt idx="5">
                  <c:v>0.25</c:v>
                </c:pt>
                <c:pt idx="6">
                  <c:v>0.36</c:v>
                </c:pt>
                <c:pt idx="7">
                  <c:v>0.48999999999999994</c:v>
                </c:pt>
                <c:pt idx="8">
                  <c:v>0.64000000000000012</c:v>
                </c:pt>
                <c:pt idx="9">
                  <c:v>0.81</c:v>
                </c:pt>
                <c:pt idx="10">
                  <c:v>1</c:v>
                </c:pt>
                <c:pt idx="11">
                  <c:v>1.0000020000009999</c:v>
                </c:pt>
                <c:pt idx="12">
                  <c:v>1.2100000000000002</c:v>
                </c:pt>
                <c:pt idx="13">
                  <c:v>1.44</c:v>
                </c:pt>
                <c:pt idx="14">
                  <c:v>1.5624975000010002</c:v>
                </c:pt>
                <c:pt idx="15">
                  <c:v>1.5625</c:v>
                </c:pt>
                <c:pt idx="16">
                  <c:v>1.5625025000009998</c:v>
                </c:pt>
                <c:pt idx="17">
                  <c:v>1.6900000000000002</c:v>
                </c:pt>
                <c:pt idx="18">
                  <c:v>1.9599999999999997</c:v>
                </c:pt>
                <c:pt idx="19">
                  <c:v>2.2499970000010001</c:v>
                </c:pt>
                <c:pt idx="20">
                  <c:v>2.25</c:v>
                </c:pt>
                <c:pt idx="21">
                  <c:v>2.2500030000009996</c:v>
                </c:pt>
                <c:pt idx="22">
                  <c:v>2.5600000000000005</c:v>
                </c:pt>
                <c:pt idx="23">
                  <c:v>2.8899999999999997</c:v>
                </c:pt>
                <c:pt idx="24">
                  <c:v>3.0624965000010005</c:v>
                </c:pt>
                <c:pt idx="25">
                  <c:v>3.0625</c:v>
                </c:pt>
                <c:pt idx="26">
                  <c:v>3.0625035000009997</c:v>
                </c:pt>
                <c:pt idx="27">
                  <c:v>3.24</c:v>
                </c:pt>
                <c:pt idx="28">
                  <c:v>3.61</c:v>
                </c:pt>
                <c:pt idx="29">
                  <c:v>3.9999960000010004</c:v>
                </c:pt>
                <c:pt idx="30">
                  <c:v>4</c:v>
                </c:pt>
                <c:pt idx="31">
                  <c:v>4.0000040000010006</c:v>
                </c:pt>
                <c:pt idx="32">
                  <c:v>4.41</c:v>
                </c:pt>
                <c:pt idx="33">
                  <c:v>4.8400000000000007</c:v>
                </c:pt>
                <c:pt idx="34">
                  <c:v>5.062495500000999</c:v>
                </c:pt>
                <c:pt idx="35">
                  <c:v>5.0625</c:v>
                </c:pt>
                <c:pt idx="36">
                  <c:v>5.0625045000010003</c:v>
                </c:pt>
                <c:pt idx="37">
                  <c:v>5.2899999999999991</c:v>
                </c:pt>
                <c:pt idx="38">
                  <c:v>5.76</c:v>
                </c:pt>
                <c:pt idx="39">
                  <c:v>6.2499950000009994</c:v>
                </c:pt>
                <c:pt idx="40">
                  <c:v>6.25</c:v>
                </c:pt>
                <c:pt idx="41">
                  <c:v>6.2500050000010008</c:v>
                </c:pt>
                <c:pt idx="42">
                  <c:v>6.7600000000000007</c:v>
                </c:pt>
                <c:pt idx="43">
                  <c:v>7.2900000000000009</c:v>
                </c:pt>
                <c:pt idx="44">
                  <c:v>7.5624945000009989</c:v>
                </c:pt>
                <c:pt idx="45">
                  <c:v>7.5625</c:v>
                </c:pt>
                <c:pt idx="46">
                  <c:v>7.5625055000010004</c:v>
                </c:pt>
                <c:pt idx="47">
                  <c:v>7.839999999999999</c:v>
                </c:pt>
                <c:pt idx="48">
                  <c:v>8.41</c:v>
                </c:pt>
                <c:pt idx="49">
                  <c:v>8.9999940000009993</c:v>
                </c:pt>
                <c:pt idx="50">
                  <c:v>9</c:v>
                </c:pt>
                <c:pt idx="51">
                  <c:v>9.0000060000010009</c:v>
                </c:pt>
                <c:pt idx="52">
                  <c:v>9.6100000000000012</c:v>
                </c:pt>
                <c:pt idx="53">
                  <c:v>10.240000000000002</c:v>
                </c:pt>
                <c:pt idx="54">
                  <c:v>10.562493500000999</c:v>
                </c:pt>
                <c:pt idx="55">
                  <c:v>10.5625</c:v>
                </c:pt>
                <c:pt idx="56">
                  <c:v>10.562506500001001</c:v>
                </c:pt>
                <c:pt idx="57">
                  <c:v>10.889999999999999</c:v>
                </c:pt>
                <c:pt idx="58">
                  <c:v>11.559999999999999</c:v>
                </c:pt>
                <c:pt idx="59">
                  <c:v>12.249993000000998</c:v>
                </c:pt>
                <c:pt idx="60">
                  <c:v>12.25</c:v>
                </c:pt>
                <c:pt idx="61">
                  <c:v>12.250007000001</c:v>
                </c:pt>
                <c:pt idx="62">
                  <c:v>12.96</c:v>
                </c:pt>
                <c:pt idx="63">
                  <c:v>13.690000000000001</c:v>
                </c:pt>
                <c:pt idx="64">
                  <c:v>14.062492500000999</c:v>
                </c:pt>
                <c:pt idx="65">
                  <c:v>14.0625</c:v>
                </c:pt>
                <c:pt idx="66">
                  <c:v>14.062507500001001</c:v>
                </c:pt>
                <c:pt idx="67">
                  <c:v>14.44</c:v>
                </c:pt>
                <c:pt idx="68">
                  <c:v>15.209999999999999</c:v>
                </c:pt>
                <c:pt idx="69">
                  <c:v>15.999992000000999</c:v>
                </c:pt>
                <c:pt idx="70">
                  <c:v>16</c:v>
                </c:pt>
                <c:pt idx="71">
                  <c:v>16.000008000000999</c:v>
                </c:pt>
                <c:pt idx="72">
                  <c:v>16.809999999999999</c:v>
                </c:pt>
                <c:pt idx="73">
                  <c:v>17.64</c:v>
                </c:pt>
                <c:pt idx="74">
                  <c:v>18.062491500000998</c:v>
                </c:pt>
                <c:pt idx="75">
                  <c:v>18.0625</c:v>
                </c:pt>
                <c:pt idx="76">
                  <c:v>18.062508500001002</c:v>
                </c:pt>
                <c:pt idx="77">
                  <c:v>18.489999999999998</c:v>
                </c:pt>
                <c:pt idx="78">
                  <c:v>19.360000000000003</c:v>
                </c:pt>
                <c:pt idx="79">
                  <c:v>20.249991000001</c:v>
                </c:pt>
                <c:pt idx="80">
                  <c:v>20.25</c:v>
                </c:pt>
                <c:pt idx="81">
                  <c:v>20.250009000001</c:v>
                </c:pt>
                <c:pt idx="82">
                  <c:v>20.250000900000014</c:v>
                </c:pt>
                <c:pt idx="83">
                  <c:v>21.159999999999997</c:v>
                </c:pt>
                <c:pt idx="84">
                  <c:v>22.090000000000003</c:v>
                </c:pt>
                <c:pt idx="85">
                  <c:v>22.562490500000997</c:v>
                </c:pt>
                <c:pt idx="86">
                  <c:v>22.5625</c:v>
                </c:pt>
                <c:pt idx="87">
                  <c:v>22.562509500001003</c:v>
                </c:pt>
                <c:pt idx="88">
                  <c:v>23.04</c:v>
                </c:pt>
                <c:pt idx="89">
                  <c:v>24.010000000000005</c:v>
                </c:pt>
                <c:pt idx="90">
                  <c:v>25</c:v>
                </c:pt>
                <c:pt idx="91">
                  <c:v>25.000010000001001</c:v>
                </c:pt>
                <c:pt idx="92">
                  <c:v>26.009999999999998</c:v>
                </c:pt>
                <c:pt idx="93">
                  <c:v>27.040000000000003</c:v>
                </c:pt>
                <c:pt idx="94">
                  <c:v>28.09</c:v>
                </c:pt>
                <c:pt idx="95">
                  <c:v>29.160000000000004</c:v>
                </c:pt>
                <c:pt idx="96">
                  <c:v>30.25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00-4FF9-A026-C79B703487D5}"/>
            </c:ext>
          </c:extLst>
        </c:ser>
        <c:ser>
          <c:idx val="1"/>
          <c:order val="1"/>
          <c:tx>
            <c:strRef>
              <c:f>List1!$C$4</c:f>
              <c:strCache>
                <c:ptCount val="1"/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List1!$A$5:$A$101</c:f>
              <c:numCache>
                <c:formatCode>General</c:formatCode>
                <c:ptCount val="97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1.0000009999999999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1.2499990000000001</c:v>
                </c:pt>
                <c:pt idx="15">
                  <c:v>1.25</c:v>
                </c:pt>
                <c:pt idx="16">
                  <c:v>1.2500009999999999</c:v>
                </c:pt>
                <c:pt idx="17">
                  <c:v>1.3</c:v>
                </c:pt>
                <c:pt idx="18">
                  <c:v>1.4</c:v>
                </c:pt>
                <c:pt idx="19">
                  <c:v>1.4999990000000001</c:v>
                </c:pt>
                <c:pt idx="20">
                  <c:v>1.5</c:v>
                </c:pt>
                <c:pt idx="21">
                  <c:v>1.5000009999999999</c:v>
                </c:pt>
                <c:pt idx="22">
                  <c:v>1.6</c:v>
                </c:pt>
                <c:pt idx="23">
                  <c:v>1.7</c:v>
                </c:pt>
                <c:pt idx="24">
                  <c:v>1.7499990000000001</c:v>
                </c:pt>
                <c:pt idx="25">
                  <c:v>1.75</c:v>
                </c:pt>
                <c:pt idx="26">
                  <c:v>1.7500009999999999</c:v>
                </c:pt>
                <c:pt idx="27">
                  <c:v>1.8</c:v>
                </c:pt>
                <c:pt idx="28">
                  <c:v>1.9</c:v>
                </c:pt>
                <c:pt idx="29">
                  <c:v>1.9999990000000001</c:v>
                </c:pt>
                <c:pt idx="30">
                  <c:v>2</c:v>
                </c:pt>
                <c:pt idx="31">
                  <c:v>2.0000010000000001</c:v>
                </c:pt>
                <c:pt idx="32">
                  <c:v>2.1</c:v>
                </c:pt>
                <c:pt idx="33">
                  <c:v>2.2000000000000002</c:v>
                </c:pt>
                <c:pt idx="34">
                  <c:v>2.2499989999999999</c:v>
                </c:pt>
                <c:pt idx="35">
                  <c:v>2.25</c:v>
                </c:pt>
                <c:pt idx="36">
                  <c:v>2.2500010000000001</c:v>
                </c:pt>
                <c:pt idx="37">
                  <c:v>2.2999999999999998</c:v>
                </c:pt>
                <c:pt idx="38">
                  <c:v>2.4</c:v>
                </c:pt>
                <c:pt idx="39">
                  <c:v>2.4999989999999999</c:v>
                </c:pt>
                <c:pt idx="40">
                  <c:v>2.5</c:v>
                </c:pt>
                <c:pt idx="41">
                  <c:v>2.5000010000000001</c:v>
                </c:pt>
                <c:pt idx="42">
                  <c:v>2.6</c:v>
                </c:pt>
                <c:pt idx="43">
                  <c:v>2.7</c:v>
                </c:pt>
                <c:pt idx="44">
                  <c:v>2.7499989999999999</c:v>
                </c:pt>
                <c:pt idx="45">
                  <c:v>2.75</c:v>
                </c:pt>
                <c:pt idx="46">
                  <c:v>2.7500010000000001</c:v>
                </c:pt>
                <c:pt idx="47">
                  <c:v>2.8</c:v>
                </c:pt>
                <c:pt idx="48">
                  <c:v>2.9</c:v>
                </c:pt>
                <c:pt idx="49">
                  <c:v>2.9999989999999999</c:v>
                </c:pt>
                <c:pt idx="50">
                  <c:v>3</c:v>
                </c:pt>
                <c:pt idx="51">
                  <c:v>3.0000010000000001</c:v>
                </c:pt>
                <c:pt idx="52">
                  <c:v>3.1</c:v>
                </c:pt>
                <c:pt idx="53">
                  <c:v>3.2</c:v>
                </c:pt>
                <c:pt idx="54">
                  <c:v>3.2499989999999999</c:v>
                </c:pt>
                <c:pt idx="55">
                  <c:v>3.25</c:v>
                </c:pt>
                <c:pt idx="56">
                  <c:v>3.2500010000000001</c:v>
                </c:pt>
                <c:pt idx="57">
                  <c:v>3.3</c:v>
                </c:pt>
                <c:pt idx="58">
                  <c:v>3.4</c:v>
                </c:pt>
                <c:pt idx="59">
                  <c:v>3.4999989999999999</c:v>
                </c:pt>
                <c:pt idx="60">
                  <c:v>3.5</c:v>
                </c:pt>
                <c:pt idx="61">
                  <c:v>3.5000010000000001</c:v>
                </c:pt>
                <c:pt idx="62">
                  <c:v>3.6</c:v>
                </c:pt>
                <c:pt idx="63">
                  <c:v>3.7</c:v>
                </c:pt>
                <c:pt idx="64">
                  <c:v>3.7499989999999999</c:v>
                </c:pt>
                <c:pt idx="65">
                  <c:v>3.75</c:v>
                </c:pt>
                <c:pt idx="66">
                  <c:v>3.7500010000000001</c:v>
                </c:pt>
                <c:pt idx="67">
                  <c:v>3.8</c:v>
                </c:pt>
                <c:pt idx="68">
                  <c:v>3.9</c:v>
                </c:pt>
                <c:pt idx="69">
                  <c:v>3.9999989999999999</c:v>
                </c:pt>
                <c:pt idx="70">
                  <c:v>4</c:v>
                </c:pt>
                <c:pt idx="71">
                  <c:v>4.0000010000000001</c:v>
                </c:pt>
                <c:pt idx="72">
                  <c:v>4.0999999999999996</c:v>
                </c:pt>
                <c:pt idx="73">
                  <c:v>4.2</c:v>
                </c:pt>
                <c:pt idx="74">
                  <c:v>4.2499989999999999</c:v>
                </c:pt>
                <c:pt idx="75">
                  <c:v>4.25</c:v>
                </c:pt>
                <c:pt idx="76">
                  <c:v>4.2500010000000001</c:v>
                </c:pt>
                <c:pt idx="77">
                  <c:v>4.3</c:v>
                </c:pt>
                <c:pt idx="78">
                  <c:v>4.4000000000000004</c:v>
                </c:pt>
                <c:pt idx="79">
                  <c:v>4.4999989999999999</c:v>
                </c:pt>
                <c:pt idx="80">
                  <c:v>4.5</c:v>
                </c:pt>
                <c:pt idx="81">
                  <c:v>4.5000010000000001</c:v>
                </c:pt>
                <c:pt idx="82">
                  <c:v>4.5000001000000003</c:v>
                </c:pt>
                <c:pt idx="83">
                  <c:v>4.5999999999999996</c:v>
                </c:pt>
                <c:pt idx="84">
                  <c:v>4.7</c:v>
                </c:pt>
                <c:pt idx="85">
                  <c:v>4.7499989999999999</c:v>
                </c:pt>
                <c:pt idx="86">
                  <c:v>4.75</c:v>
                </c:pt>
                <c:pt idx="87">
                  <c:v>4.7500010000000001</c:v>
                </c:pt>
                <c:pt idx="88">
                  <c:v>4.8</c:v>
                </c:pt>
                <c:pt idx="89">
                  <c:v>4.9000000000000004</c:v>
                </c:pt>
                <c:pt idx="90">
                  <c:v>5</c:v>
                </c:pt>
                <c:pt idx="91">
                  <c:v>5.0000010000000001</c:v>
                </c:pt>
                <c:pt idx="92">
                  <c:v>5.0999999999999996</c:v>
                </c:pt>
                <c:pt idx="93">
                  <c:v>5.2</c:v>
                </c:pt>
                <c:pt idx="94">
                  <c:v>5.3</c:v>
                </c:pt>
                <c:pt idx="95">
                  <c:v>5.4</c:v>
                </c:pt>
                <c:pt idx="96">
                  <c:v>5.5</c:v>
                </c:pt>
              </c:numCache>
            </c:numRef>
          </c:xVal>
          <c:yVal>
            <c:numRef>
              <c:f>List1!$C$5:$C$101</c:f>
              <c:numCache>
                <c:formatCode>General</c:formatCode>
                <c:ptCount val="97"/>
                <c:pt idx="10">
                  <c:v>0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25</c:v>
                </c:pt>
                <c:pt idx="70">
                  <c:v>25</c:v>
                </c:pt>
                <c:pt idx="71">
                  <c:v>25</c:v>
                </c:pt>
                <c:pt idx="72">
                  <c:v>25</c:v>
                </c:pt>
                <c:pt idx="73">
                  <c:v>25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25</c:v>
                </c:pt>
                <c:pt idx="85">
                  <c:v>25</c:v>
                </c:pt>
                <c:pt idx="86">
                  <c:v>25</c:v>
                </c:pt>
                <c:pt idx="87">
                  <c:v>25</c:v>
                </c:pt>
                <c:pt idx="88">
                  <c:v>25</c:v>
                </c:pt>
                <c:pt idx="89">
                  <c:v>25</c:v>
                </c:pt>
                <c:pt idx="90">
                  <c:v>25</c:v>
                </c:pt>
                <c:pt idx="9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00-4FF9-A026-C79B703487D5}"/>
            </c:ext>
          </c:extLst>
        </c:ser>
        <c:ser>
          <c:idx val="2"/>
          <c:order val="2"/>
          <c:tx>
            <c:strRef>
              <c:f>List1!$D$4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List1!$A$5:$A$101</c:f>
              <c:numCache>
                <c:formatCode>General</c:formatCode>
                <c:ptCount val="97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1.0000009999999999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1.2499990000000001</c:v>
                </c:pt>
                <c:pt idx="15">
                  <c:v>1.25</c:v>
                </c:pt>
                <c:pt idx="16">
                  <c:v>1.2500009999999999</c:v>
                </c:pt>
                <c:pt idx="17">
                  <c:v>1.3</c:v>
                </c:pt>
                <c:pt idx="18">
                  <c:v>1.4</c:v>
                </c:pt>
                <c:pt idx="19">
                  <c:v>1.4999990000000001</c:v>
                </c:pt>
                <c:pt idx="20">
                  <c:v>1.5</c:v>
                </c:pt>
                <c:pt idx="21">
                  <c:v>1.5000009999999999</c:v>
                </c:pt>
                <c:pt idx="22">
                  <c:v>1.6</c:v>
                </c:pt>
                <c:pt idx="23">
                  <c:v>1.7</c:v>
                </c:pt>
                <c:pt idx="24">
                  <c:v>1.7499990000000001</c:v>
                </c:pt>
                <c:pt idx="25">
                  <c:v>1.75</c:v>
                </c:pt>
                <c:pt idx="26">
                  <c:v>1.7500009999999999</c:v>
                </c:pt>
                <c:pt idx="27">
                  <c:v>1.8</c:v>
                </c:pt>
                <c:pt idx="28">
                  <c:v>1.9</c:v>
                </c:pt>
                <c:pt idx="29">
                  <c:v>1.9999990000000001</c:v>
                </c:pt>
                <c:pt idx="30">
                  <c:v>2</c:v>
                </c:pt>
                <c:pt idx="31">
                  <c:v>2.0000010000000001</c:v>
                </c:pt>
                <c:pt idx="32">
                  <c:v>2.1</c:v>
                </c:pt>
                <c:pt idx="33">
                  <c:v>2.2000000000000002</c:v>
                </c:pt>
                <c:pt idx="34">
                  <c:v>2.2499989999999999</c:v>
                </c:pt>
                <c:pt idx="35">
                  <c:v>2.25</c:v>
                </c:pt>
                <c:pt idx="36">
                  <c:v>2.2500010000000001</c:v>
                </c:pt>
                <c:pt idx="37">
                  <c:v>2.2999999999999998</c:v>
                </c:pt>
                <c:pt idx="38">
                  <c:v>2.4</c:v>
                </c:pt>
                <c:pt idx="39">
                  <c:v>2.4999989999999999</c:v>
                </c:pt>
                <c:pt idx="40">
                  <c:v>2.5</c:v>
                </c:pt>
                <c:pt idx="41">
                  <c:v>2.5000010000000001</c:v>
                </c:pt>
                <c:pt idx="42">
                  <c:v>2.6</c:v>
                </c:pt>
                <c:pt idx="43">
                  <c:v>2.7</c:v>
                </c:pt>
                <c:pt idx="44">
                  <c:v>2.7499989999999999</c:v>
                </c:pt>
                <c:pt idx="45">
                  <c:v>2.75</c:v>
                </c:pt>
                <c:pt idx="46">
                  <c:v>2.7500010000000001</c:v>
                </c:pt>
                <c:pt idx="47">
                  <c:v>2.8</c:v>
                </c:pt>
                <c:pt idx="48">
                  <c:v>2.9</c:v>
                </c:pt>
                <c:pt idx="49">
                  <c:v>2.9999989999999999</c:v>
                </c:pt>
                <c:pt idx="50">
                  <c:v>3</c:v>
                </c:pt>
                <c:pt idx="51">
                  <c:v>3.0000010000000001</c:v>
                </c:pt>
                <c:pt idx="52">
                  <c:v>3.1</c:v>
                </c:pt>
                <c:pt idx="53">
                  <c:v>3.2</c:v>
                </c:pt>
                <c:pt idx="54">
                  <c:v>3.2499989999999999</c:v>
                </c:pt>
                <c:pt idx="55">
                  <c:v>3.25</c:v>
                </c:pt>
                <c:pt idx="56">
                  <c:v>3.2500010000000001</c:v>
                </c:pt>
                <c:pt idx="57">
                  <c:v>3.3</c:v>
                </c:pt>
                <c:pt idx="58">
                  <c:v>3.4</c:v>
                </c:pt>
                <c:pt idx="59">
                  <c:v>3.4999989999999999</c:v>
                </c:pt>
                <c:pt idx="60">
                  <c:v>3.5</c:v>
                </c:pt>
                <c:pt idx="61">
                  <c:v>3.5000010000000001</c:v>
                </c:pt>
                <c:pt idx="62">
                  <c:v>3.6</c:v>
                </c:pt>
                <c:pt idx="63">
                  <c:v>3.7</c:v>
                </c:pt>
                <c:pt idx="64">
                  <c:v>3.7499989999999999</c:v>
                </c:pt>
                <c:pt idx="65">
                  <c:v>3.75</c:v>
                </c:pt>
                <c:pt idx="66">
                  <c:v>3.7500010000000001</c:v>
                </c:pt>
                <c:pt idx="67">
                  <c:v>3.8</c:v>
                </c:pt>
                <c:pt idx="68">
                  <c:v>3.9</c:v>
                </c:pt>
                <c:pt idx="69">
                  <c:v>3.9999989999999999</c:v>
                </c:pt>
                <c:pt idx="70">
                  <c:v>4</c:v>
                </c:pt>
                <c:pt idx="71">
                  <c:v>4.0000010000000001</c:v>
                </c:pt>
                <c:pt idx="72">
                  <c:v>4.0999999999999996</c:v>
                </c:pt>
                <c:pt idx="73">
                  <c:v>4.2</c:v>
                </c:pt>
                <c:pt idx="74">
                  <c:v>4.2499989999999999</c:v>
                </c:pt>
                <c:pt idx="75">
                  <c:v>4.25</c:v>
                </c:pt>
                <c:pt idx="76">
                  <c:v>4.2500010000000001</c:v>
                </c:pt>
                <c:pt idx="77">
                  <c:v>4.3</c:v>
                </c:pt>
                <c:pt idx="78">
                  <c:v>4.4000000000000004</c:v>
                </c:pt>
                <c:pt idx="79">
                  <c:v>4.4999989999999999</c:v>
                </c:pt>
                <c:pt idx="80">
                  <c:v>4.5</c:v>
                </c:pt>
                <c:pt idx="81">
                  <c:v>4.5000010000000001</c:v>
                </c:pt>
                <c:pt idx="82">
                  <c:v>4.5000001000000003</c:v>
                </c:pt>
                <c:pt idx="83">
                  <c:v>4.5999999999999996</c:v>
                </c:pt>
                <c:pt idx="84">
                  <c:v>4.7</c:v>
                </c:pt>
                <c:pt idx="85">
                  <c:v>4.7499989999999999</c:v>
                </c:pt>
                <c:pt idx="86">
                  <c:v>4.75</c:v>
                </c:pt>
                <c:pt idx="87">
                  <c:v>4.7500010000000001</c:v>
                </c:pt>
                <c:pt idx="88">
                  <c:v>4.8</c:v>
                </c:pt>
                <c:pt idx="89">
                  <c:v>4.9000000000000004</c:v>
                </c:pt>
                <c:pt idx="90">
                  <c:v>5</c:v>
                </c:pt>
                <c:pt idx="91">
                  <c:v>5.0000010000000001</c:v>
                </c:pt>
                <c:pt idx="92">
                  <c:v>5.0999999999999996</c:v>
                </c:pt>
                <c:pt idx="93">
                  <c:v>5.2</c:v>
                </c:pt>
                <c:pt idx="94">
                  <c:v>5.3</c:v>
                </c:pt>
                <c:pt idx="95">
                  <c:v>5.4</c:v>
                </c:pt>
                <c:pt idx="96">
                  <c:v>5.5</c:v>
                </c:pt>
              </c:numCache>
            </c:numRef>
          </c:xVal>
          <c:yVal>
            <c:numRef>
              <c:f>List1!$D$5:$D$101</c:f>
              <c:numCache>
                <c:formatCode>General</c:formatCode>
                <c:ptCount val="97"/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00-4FF9-A026-C79B7034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2909135"/>
        <c:axId val="1192920655"/>
      </c:scatterChart>
      <c:valAx>
        <c:axId val="119290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layout>
            <c:manualLayout>
              <c:xMode val="edge"/>
              <c:yMode val="edge"/>
              <c:x val="0.88137379702537189"/>
              <c:y val="0.901828521434820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92920655"/>
        <c:crosses val="autoZero"/>
        <c:crossBetween val="midCat"/>
      </c:valAx>
      <c:valAx>
        <c:axId val="1192920655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72133275007290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929091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Integrální součty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9136482939632546E-2"/>
          <c:y val="0.18097222222222226"/>
          <c:w val="0.87764129483814524"/>
          <c:h val="0.6153546952464275"/>
        </c:manualLayout>
      </c:layout>
      <c:scatterChart>
        <c:scatterStyle val="lineMarker"/>
        <c:varyColors val="0"/>
        <c:ser>
          <c:idx val="0"/>
          <c:order val="0"/>
          <c:tx>
            <c:strRef>
              <c:f>List1!$T$3</c:f>
              <c:strCache>
                <c:ptCount val="1"/>
                <c:pt idx="0">
                  <c:v>dolní součet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List1!$S$4:$S$19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List1!$T$4:$T$19</c:f>
              <c:numCache>
                <c:formatCode>General</c:formatCode>
                <c:ptCount val="16"/>
                <c:pt idx="0">
                  <c:v>4</c:v>
                </c:pt>
                <c:pt idx="1">
                  <c:v>20</c:v>
                </c:pt>
                <c:pt idx="3">
                  <c:v>30</c:v>
                </c:pt>
                <c:pt idx="7">
                  <c:v>35.5</c:v>
                </c:pt>
                <c:pt idx="15">
                  <c:v>38.4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99-4948-AD50-F6651DE86F72}"/>
            </c:ext>
          </c:extLst>
        </c:ser>
        <c:ser>
          <c:idx val="1"/>
          <c:order val="1"/>
          <c:tx>
            <c:strRef>
              <c:f>List1!$U$3</c:f>
              <c:strCache>
                <c:ptCount val="1"/>
                <c:pt idx="0">
                  <c:v>horní součet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List1!$S$4:$S$19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List1!$U$4:$U$19</c:f>
              <c:numCache>
                <c:formatCode>General</c:formatCode>
                <c:ptCount val="16"/>
                <c:pt idx="0">
                  <c:v>100</c:v>
                </c:pt>
                <c:pt idx="1">
                  <c:v>68</c:v>
                </c:pt>
                <c:pt idx="3">
                  <c:v>54</c:v>
                </c:pt>
                <c:pt idx="7">
                  <c:v>47.5</c:v>
                </c:pt>
                <c:pt idx="15">
                  <c:v>44.4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99-4948-AD50-F6651DE86F72}"/>
            </c:ext>
          </c:extLst>
        </c:ser>
        <c:ser>
          <c:idx val="2"/>
          <c:order val="2"/>
          <c:tx>
            <c:strRef>
              <c:f>List1!$V$3</c:f>
              <c:strCache>
                <c:ptCount val="1"/>
                <c:pt idx="0">
                  <c:v>integrál</c:v>
                </c:pt>
              </c:strCache>
            </c:strRef>
          </c:tx>
          <c:spPr>
            <a:ln w="254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List1!$S$4:$S$19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List1!$V$4:$V$19</c:f>
              <c:numCache>
                <c:formatCode>General</c:formatCode>
                <c:ptCount val="16"/>
                <c:pt idx="0">
                  <c:v>41.3</c:v>
                </c:pt>
                <c:pt idx="1">
                  <c:v>41.3</c:v>
                </c:pt>
                <c:pt idx="2">
                  <c:v>41.3</c:v>
                </c:pt>
                <c:pt idx="3">
                  <c:v>41.3</c:v>
                </c:pt>
                <c:pt idx="4">
                  <c:v>41.3</c:v>
                </c:pt>
                <c:pt idx="5">
                  <c:v>41.3</c:v>
                </c:pt>
                <c:pt idx="6">
                  <c:v>41.3</c:v>
                </c:pt>
                <c:pt idx="7">
                  <c:v>41.3</c:v>
                </c:pt>
                <c:pt idx="8">
                  <c:v>41.3</c:v>
                </c:pt>
                <c:pt idx="9">
                  <c:v>41.3</c:v>
                </c:pt>
                <c:pt idx="10">
                  <c:v>41.3</c:v>
                </c:pt>
                <c:pt idx="11">
                  <c:v>41.3</c:v>
                </c:pt>
                <c:pt idx="12">
                  <c:v>41.3</c:v>
                </c:pt>
                <c:pt idx="13">
                  <c:v>41.3</c:v>
                </c:pt>
                <c:pt idx="14">
                  <c:v>41.3</c:v>
                </c:pt>
                <c:pt idx="15">
                  <c:v>41.3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99-4948-AD50-F6651DE86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7319264"/>
        <c:axId val="1817311104"/>
      </c:scatterChart>
      <c:valAx>
        <c:axId val="1817319264"/>
        <c:scaling>
          <c:orientation val="minMax"/>
          <c:max val="1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</a:t>
                </a:r>
              </a:p>
            </c:rich>
          </c:tx>
          <c:layout>
            <c:manualLayout>
              <c:xMode val="edge"/>
              <c:yMode val="edge"/>
              <c:x val="0.89147090988626432"/>
              <c:y val="0.806133712452610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17311104"/>
        <c:crosses val="autoZero"/>
        <c:crossBetween val="midCat"/>
      </c:valAx>
      <c:valAx>
        <c:axId val="18173111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</a:t>
                </a:r>
                <a:r>
                  <a:rPr lang="en-US" baseline="-25000"/>
                  <a:t>n</a:t>
                </a:r>
                <a:r>
                  <a:rPr lang="en-US"/>
                  <a:t>, S</a:t>
                </a:r>
                <a:r>
                  <a:rPr lang="en-US" baseline="-25000"/>
                  <a:t>n</a:t>
                </a:r>
              </a:p>
            </c:rich>
          </c:tx>
          <c:layout>
            <c:manualLayout>
              <c:xMode val="edge"/>
              <c:yMode val="edge"/>
              <c:x val="0"/>
              <c:y val="0.198822907553222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17319264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67432195975502"/>
          <c:y val="0.88483741615631384"/>
          <c:w val="0.6256859142607174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checked="Checked" firstButton="1" fmlaLink="$L$10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1</xdr:row>
      <xdr:rowOff>9525</xdr:rowOff>
    </xdr:from>
    <xdr:to>
      <xdr:col>16</xdr:col>
      <xdr:colOff>295275</xdr:colOff>
      <xdr:row>15</xdr:row>
      <xdr:rowOff>38100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11</xdr:row>
          <xdr:rowOff>57150</xdr:rowOff>
        </xdr:from>
        <xdr:to>
          <xdr:col>6</xdr:col>
          <xdr:colOff>885825</xdr:colOff>
          <xdr:row>13</xdr:row>
          <xdr:rowOff>104775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11</xdr:row>
          <xdr:rowOff>76200</xdr:rowOff>
        </xdr:from>
        <xdr:to>
          <xdr:col>7</xdr:col>
          <xdr:colOff>942975</xdr:colOff>
          <xdr:row>13</xdr:row>
          <xdr:rowOff>123825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180975</xdr:rowOff>
        </xdr:from>
        <xdr:to>
          <xdr:col>9</xdr:col>
          <xdr:colOff>600075</xdr:colOff>
          <xdr:row>19</xdr:row>
          <xdr:rowOff>19050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 =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18</xdr:row>
          <xdr:rowOff>171450</xdr:rowOff>
        </xdr:from>
        <xdr:to>
          <xdr:col>9</xdr:col>
          <xdr:colOff>600075</xdr:colOff>
          <xdr:row>20</xdr:row>
          <xdr:rowOff>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 =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180975</xdr:rowOff>
        </xdr:from>
        <xdr:to>
          <xdr:col>10</xdr:col>
          <xdr:colOff>9525</xdr:colOff>
          <xdr:row>21</xdr:row>
          <xdr:rowOff>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 =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20</xdr:row>
          <xdr:rowOff>190500</xdr:rowOff>
        </xdr:from>
        <xdr:to>
          <xdr:col>9</xdr:col>
          <xdr:colOff>600075</xdr:colOff>
          <xdr:row>22</xdr:row>
          <xdr:rowOff>19050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 =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21</xdr:row>
          <xdr:rowOff>180975</xdr:rowOff>
        </xdr:from>
        <xdr:to>
          <xdr:col>9</xdr:col>
          <xdr:colOff>600075</xdr:colOff>
          <xdr:row>23</xdr:row>
          <xdr:rowOff>19050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 =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133350</xdr:colOff>
          <xdr:row>27</xdr:row>
          <xdr:rowOff>66675</xdr:rowOff>
        </xdr:from>
        <xdr:to>
          <xdr:col>11</xdr:col>
          <xdr:colOff>371475</xdr:colOff>
          <xdr:row>29</xdr:row>
          <xdr:rowOff>114300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114300</xdr:colOff>
          <xdr:row>27</xdr:row>
          <xdr:rowOff>85725</xdr:rowOff>
        </xdr:from>
        <xdr:to>
          <xdr:col>13</xdr:col>
          <xdr:colOff>428625</xdr:colOff>
          <xdr:row>29</xdr:row>
          <xdr:rowOff>133350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32</xdr:row>
          <xdr:rowOff>9525</xdr:rowOff>
        </xdr:from>
        <xdr:to>
          <xdr:col>13</xdr:col>
          <xdr:colOff>171450</xdr:colOff>
          <xdr:row>34</xdr:row>
          <xdr:rowOff>171450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18</xdr:col>
      <xdr:colOff>9525</xdr:colOff>
      <xdr:row>21</xdr:row>
      <xdr:rowOff>14287</xdr:rowOff>
    </xdr:from>
    <xdr:to>
      <xdr:col>24</xdr:col>
      <xdr:colOff>552450</xdr:colOff>
      <xdr:row>35</xdr:row>
      <xdr:rowOff>14287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ctrlProp" Target="../ctrlProps/ctrlProp2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5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3.emf"/><Relationship Id="rId5" Type="http://schemas.openxmlformats.org/officeDocument/2006/relationships/image" Target="../media/image1.wmf"/><Relationship Id="rId15" Type="http://schemas.openxmlformats.org/officeDocument/2006/relationships/ctrlProp" Target="../ctrlProps/ctrlProp4.xml"/><Relationship Id="rId10" Type="http://schemas.openxmlformats.org/officeDocument/2006/relationships/oleObject" Target="../embeddings/oleObject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Relationship Id="rId1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94665-9381-415D-8584-BE39C2D41CA0}">
  <sheetPr codeName="List1"/>
  <dimension ref="A1:V101"/>
  <sheetViews>
    <sheetView tabSelected="1" workbookViewId="0">
      <selection activeCell="AB13" sqref="AB13"/>
    </sheetView>
  </sheetViews>
  <sheetFormatPr defaultRowHeight="15" x14ac:dyDescent="0.25"/>
  <cols>
    <col min="4" max="4" width="10.42578125" bestFit="1" customWidth="1"/>
    <col min="7" max="8" width="18.28515625" customWidth="1"/>
    <col min="20" max="20" width="11.85546875" bestFit="1" customWidth="1"/>
    <col min="21" max="21" width="12" bestFit="1" customWidth="1"/>
  </cols>
  <sheetData>
    <row r="1" spans="1:22" ht="18.75" x14ac:dyDescent="0.3">
      <c r="A1" s="1" t="s">
        <v>10</v>
      </c>
    </row>
    <row r="2" spans="1:22" ht="18.75" x14ac:dyDescent="0.3">
      <c r="A2" s="1"/>
      <c r="T2" s="9" t="s">
        <v>7</v>
      </c>
      <c r="U2" s="9"/>
    </row>
    <row r="3" spans="1:22" x14ac:dyDescent="0.25">
      <c r="S3" s="4" t="s">
        <v>11</v>
      </c>
      <c r="T3" s="4" t="s">
        <v>13</v>
      </c>
      <c r="U3" s="4" t="s">
        <v>14</v>
      </c>
      <c r="V3" s="4" t="s">
        <v>12</v>
      </c>
    </row>
    <row r="4" spans="1:22" x14ac:dyDescent="0.25">
      <c r="A4" t="s">
        <v>0</v>
      </c>
      <c r="B4" t="s">
        <v>1</v>
      </c>
      <c r="S4" s="4">
        <v>1</v>
      </c>
      <c r="T4" s="4">
        <v>4</v>
      </c>
      <c r="U4" s="4">
        <v>100</v>
      </c>
      <c r="V4" s="4">
        <v>41.3</v>
      </c>
    </row>
    <row r="5" spans="1:22" x14ac:dyDescent="0.25">
      <c r="A5">
        <v>0</v>
      </c>
      <c r="B5">
        <f>A5*A5</f>
        <v>0</v>
      </c>
      <c r="S5" s="4">
        <v>2</v>
      </c>
      <c r="T5" s="4">
        <v>20</v>
      </c>
      <c r="U5" s="4">
        <v>68</v>
      </c>
      <c r="V5" s="4">
        <v>41.3</v>
      </c>
    </row>
    <row r="6" spans="1:22" x14ac:dyDescent="0.25">
      <c r="A6">
        <v>0.1</v>
      </c>
      <c r="B6">
        <f t="shared" ref="B6:B101" si="0">A6*A6</f>
        <v>1.0000000000000002E-2</v>
      </c>
      <c r="S6" s="4">
        <v>3</v>
      </c>
      <c r="T6" s="4"/>
      <c r="U6" s="4"/>
      <c r="V6" s="4">
        <v>41.3</v>
      </c>
    </row>
    <row r="7" spans="1:22" x14ac:dyDescent="0.25">
      <c r="A7">
        <v>0.2</v>
      </c>
      <c r="B7">
        <f t="shared" si="0"/>
        <v>4.0000000000000008E-2</v>
      </c>
      <c r="S7" s="4">
        <v>4</v>
      </c>
      <c r="T7" s="4">
        <v>30</v>
      </c>
      <c r="U7" s="4">
        <v>54</v>
      </c>
      <c r="V7" s="4">
        <v>41.3</v>
      </c>
    </row>
    <row r="8" spans="1:22" x14ac:dyDescent="0.25">
      <c r="A8">
        <v>0.3</v>
      </c>
      <c r="B8">
        <f t="shared" si="0"/>
        <v>0.09</v>
      </c>
      <c r="S8" s="4">
        <v>5</v>
      </c>
      <c r="T8" s="4"/>
      <c r="U8" s="4"/>
      <c r="V8" s="4">
        <v>41.3</v>
      </c>
    </row>
    <row r="9" spans="1:22" x14ac:dyDescent="0.25">
      <c r="A9">
        <v>0.4</v>
      </c>
      <c r="B9">
        <f t="shared" si="0"/>
        <v>0.16000000000000003</v>
      </c>
      <c r="S9" s="4">
        <v>6</v>
      </c>
      <c r="T9" s="4"/>
      <c r="U9" s="4"/>
      <c r="V9" s="4">
        <v>41.3</v>
      </c>
    </row>
    <row r="10" spans="1:22" x14ac:dyDescent="0.25">
      <c r="A10">
        <v>0.5</v>
      </c>
      <c r="B10">
        <f t="shared" si="0"/>
        <v>0.25</v>
      </c>
      <c r="G10" s="9" t="s">
        <v>4</v>
      </c>
      <c r="H10" s="9"/>
      <c r="L10">
        <v>1</v>
      </c>
      <c r="S10" s="4">
        <v>7</v>
      </c>
      <c r="T10" s="4"/>
      <c r="U10" s="4"/>
      <c r="V10" s="4">
        <v>41.3</v>
      </c>
    </row>
    <row r="11" spans="1:22" x14ac:dyDescent="0.25">
      <c r="A11">
        <v>0.6</v>
      </c>
      <c r="B11">
        <f t="shared" si="0"/>
        <v>0.36</v>
      </c>
      <c r="G11" t="s">
        <v>5</v>
      </c>
      <c r="H11" t="s">
        <v>6</v>
      </c>
      <c r="S11" s="4">
        <v>8</v>
      </c>
      <c r="T11" s="4">
        <v>35.5</v>
      </c>
      <c r="U11" s="4">
        <v>47.5</v>
      </c>
      <c r="V11" s="4">
        <v>41.3</v>
      </c>
    </row>
    <row r="12" spans="1:22" x14ac:dyDescent="0.25">
      <c r="A12">
        <v>0.7</v>
      </c>
      <c r="B12">
        <f t="shared" si="0"/>
        <v>0.48999999999999994</v>
      </c>
      <c r="S12" s="4">
        <v>9</v>
      </c>
      <c r="T12" s="4"/>
      <c r="U12" s="4"/>
      <c r="V12" s="4">
        <v>41.3</v>
      </c>
    </row>
    <row r="13" spans="1:22" x14ac:dyDescent="0.25">
      <c r="A13">
        <v>0.8</v>
      </c>
      <c r="B13">
        <f t="shared" si="0"/>
        <v>0.64000000000000012</v>
      </c>
      <c r="S13" s="4">
        <v>10</v>
      </c>
      <c r="T13" s="4"/>
      <c r="U13" s="4"/>
      <c r="V13" s="4">
        <v>41.3</v>
      </c>
    </row>
    <row r="14" spans="1:22" x14ac:dyDescent="0.25">
      <c r="A14">
        <v>0.9</v>
      </c>
      <c r="B14">
        <f t="shared" si="0"/>
        <v>0.81</v>
      </c>
      <c r="S14" s="4">
        <v>11</v>
      </c>
      <c r="T14" s="4"/>
      <c r="U14" s="4"/>
      <c r="V14" s="4">
        <v>41.3</v>
      </c>
    </row>
    <row r="15" spans="1:22" x14ac:dyDescent="0.25">
      <c r="A15">
        <v>1</v>
      </c>
      <c r="B15">
        <f t="shared" si="0"/>
        <v>1</v>
      </c>
      <c r="C15">
        <v>0</v>
      </c>
      <c r="D15">
        <v>0</v>
      </c>
      <c r="G15">
        <f>B15*4/M21</f>
        <v>4</v>
      </c>
      <c r="S15" s="4">
        <v>12</v>
      </c>
      <c r="T15" s="4"/>
      <c r="U15" s="4"/>
      <c r="V15" s="4">
        <v>41.3</v>
      </c>
    </row>
    <row r="16" spans="1:22" x14ac:dyDescent="0.25">
      <c r="A16">
        <v>1.0000009999999999</v>
      </c>
      <c r="B16">
        <f t="shared" si="0"/>
        <v>1.0000020000009999</v>
      </c>
      <c r="C16">
        <f t="shared" ref="C16:C93" si="1">C17</f>
        <v>25</v>
      </c>
      <c r="D16">
        <f>B15</f>
        <v>1</v>
      </c>
      <c r="S16" s="4">
        <v>13</v>
      </c>
      <c r="T16" s="4"/>
      <c r="U16" s="4"/>
      <c r="V16" s="4">
        <v>41.3</v>
      </c>
    </row>
    <row r="17" spans="1:22" x14ac:dyDescent="0.25">
      <c r="A17">
        <v>1.1000000000000001</v>
      </c>
      <c r="B17">
        <f t="shared" si="0"/>
        <v>1.2100000000000002</v>
      </c>
      <c r="C17">
        <f t="shared" si="1"/>
        <v>25</v>
      </c>
      <c r="D17">
        <f t="shared" ref="D17:D95" si="2">D16</f>
        <v>1</v>
      </c>
      <c r="S17" s="4">
        <v>14</v>
      </c>
      <c r="T17" s="4"/>
      <c r="U17" s="4"/>
      <c r="V17" s="4">
        <v>41.3</v>
      </c>
    </row>
    <row r="18" spans="1:22" x14ac:dyDescent="0.25">
      <c r="A18">
        <v>1.2</v>
      </c>
      <c r="B18">
        <f t="shared" si="0"/>
        <v>1.44</v>
      </c>
      <c r="C18">
        <f t="shared" si="1"/>
        <v>25</v>
      </c>
      <c r="D18">
        <f t="shared" si="2"/>
        <v>1</v>
      </c>
      <c r="J18" t="s">
        <v>15</v>
      </c>
      <c r="S18" s="4">
        <v>15</v>
      </c>
      <c r="T18" s="4"/>
      <c r="U18" s="4"/>
      <c r="V18" s="4">
        <v>41.3</v>
      </c>
    </row>
    <row r="19" spans="1:22" x14ac:dyDescent="0.25">
      <c r="A19">
        <v>1.2499990000000001</v>
      </c>
      <c r="B19">
        <f t="shared" si="0"/>
        <v>1.5624975000010002</v>
      </c>
      <c r="C19">
        <f>IF(L10=5,B20,C21)</f>
        <v>25</v>
      </c>
      <c r="D19">
        <f t="shared" si="2"/>
        <v>1</v>
      </c>
      <c r="S19" s="4">
        <v>16</v>
      </c>
      <c r="T19" s="4">
        <v>38.4</v>
      </c>
      <c r="U19" s="4">
        <v>44.4</v>
      </c>
      <c r="V19" s="4">
        <v>41.3</v>
      </c>
    </row>
    <row r="20" spans="1:22" ht="15.75" thickBot="1" x14ac:dyDescent="0.3">
      <c r="A20">
        <v>1.25</v>
      </c>
      <c r="B20">
        <f t="shared" si="0"/>
        <v>1.5625</v>
      </c>
      <c r="C20">
        <f>IF(L10=5,0,C21)</f>
        <v>25</v>
      </c>
      <c r="D20">
        <f>IF(L10=5,0,D19)</f>
        <v>1</v>
      </c>
      <c r="G20">
        <f>IF($L$10=5,B20*4/$M$21,0)</f>
        <v>0</v>
      </c>
      <c r="H20">
        <f>IF($L$10=5,B20*4/$M$21,0)</f>
        <v>0</v>
      </c>
    </row>
    <row r="21" spans="1:22" ht="15.75" thickBot="1" x14ac:dyDescent="0.3">
      <c r="A21">
        <v>1.2500009999999999</v>
      </c>
      <c r="B21">
        <f t="shared" si="0"/>
        <v>1.5625025000009998</v>
      </c>
      <c r="C21">
        <f t="shared" si="1"/>
        <v>25</v>
      </c>
      <c r="D21">
        <f>IF(L10=5,B20,D20)</f>
        <v>1</v>
      </c>
      <c r="L21" s="2" t="s">
        <v>2</v>
      </c>
      <c r="M21" s="3">
        <f>POWER(2,L10-1)</f>
        <v>1</v>
      </c>
    </row>
    <row r="22" spans="1:22" x14ac:dyDescent="0.25">
      <c r="A22">
        <v>1.3</v>
      </c>
      <c r="B22">
        <f t="shared" si="0"/>
        <v>1.6900000000000002</v>
      </c>
      <c r="C22">
        <f t="shared" si="1"/>
        <v>25</v>
      </c>
      <c r="D22">
        <f t="shared" si="2"/>
        <v>1</v>
      </c>
    </row>
    <row r="23" spans="1:22" x14ac:dyDescent="0.25">
      <c r="A23">
        <v>1.4</v>
      </c>
      <c r="B23">
        <f t="shared" si="0"/>
        <v>1.9599999999999997</v>
      </c>
      <c r="C23">
        <f t="shared" si="1"/>
        <v>25</v>
      </c>
      <c r="D23">
        <f t="shared" si="2"/>
        <v>1</v>
      </c>
    </row>
    <row r="24" spans="1:22" x14ac:dyDescent="0.25">
      <c r="A24">
        <v>1.4999990000000001</v>
      </c>
      <c r="B24">
        <f t="shared" si="0"/>
        <v>2.2499970000010001</v>
      </c>
      <c r="C24">
        <f>IF(L10&gt;3,B25,C26)</f>
        <v>25</v>
      </c>
      <c r="D24">
        <f t="shared" si="2"/>
        <v>1</v>
      </c>
    </row>
    <row r="25" spans="1:22" ht="15.75" thickBot="1" x14ac:dyDescent="0.3">
      <c r="A25">
        <v>1.5</v>
      </c>
      <c r="B25">
        <f t="shared" si="0"/>
        <v>2.25</v>
      </c>
      <c r="C25">
        <f>IF(L10&gt;3,0,C27)</f>
        <v>25</v>
      </c>
      <c r="D25">
        <f>IF(L10&gt;3,0,D24)</f>
        <v>1</v>
      </c>
      <c r="G25">
        <f>IF(L10&gt;3,B25*4/M21,0)</f>
        <v>0</v>
      </c>
      <c r="H25">
        <f>IF($L$10&gt;3,B25*4/$M$21,0)</f>
        <v>0</v>
      </c>
    </row>
    <row r="26" spans="1:22" ht="15.75" x14ac:dyDescent="0.25">
      <c r="A26">
        <v>1.5000009999999999</v>
      </c>
      <c r="B26">
        <f t="shared" si="0"/>
        <v>2.2500030000009996</v>
      </c>
      <c r="C26">
        <f t="shared" si="1"/>
        <v>25</v>
      </c>
      <c r="D26">
        <f>IF(L10&gt;3,B25,D25)</f>
        <v>1</v>
      </c>
      <c r="K26" s="10" t="s">
        <v>7</v>
      </c>
      <c r="L26" s="11"/>
      <c r="M26" s="11"/>
      <c r="N26" s="12"/>
    </row>
    <row r="27" spans="1:22" ht="15.75" x14ac:dyDescent="0.25">
      <c r="A27">
        <v>1.6</v>
      </c>
      <c r="B27">
        <f t="shared" si="0"/>
        <v>2.5600000000000005</v>
      </c>
      <c r="C27">
        <f t="shared" si="1"/>
        <v>25</v>
      </c>
      <c r="D27">
        <f t="shared" si="2"/>
        <v>1</v>
      </c>
      <c r="K27" s="13" t="s">
        <v>8</v>
      </c>
      <c r="L27" s="14"/>
      <c r="M27" s="15" t="s">
        <v>9</v>
      </c>
      <c r="N27" s="16"/>
    </row>
    <row r="28" spans="1:22" ht="15.75" x14ac:dyDescent="0.25">
      <c r="A28">
        <v>1.7</v>
      </c>
      <c r="B28">
        <f t="shared" si="0"/>
        <v>2.8899999999999997</v>
      </c>
      <c r="C28">
        <f t="shared" si="1"/>
        <v>25</v>
      </c>
      <c r="D28">
        <f t="shared" si="2"/>
        <v>1</v>
      </c>
      <c r="K28" s="5"/>
      <c r="L28" s="6"/>
      <c r="M28" s="7"/>
      <c r="N28" s="8"/>
    </row>
    <row r="29" spans="1:22" ht="15.75" x14ac:dyDescent="0.25">
      <c r="A29">
        <v>1.7499990000000001</v>
      </c>
      <c r="B29">
        <f t="shared" si="0"/>
        <v>3.0624965000010005</v>
      </c>
      <c r="C29">
        <f>IF(L10=5,B30,C31)</f>
        <v>25</v>
      </c>
      <c r="D29">
        <f t="shared" si="2"/>
        <v>1</v>
      </c>
      <c r="K29" s="5"/>
      <c r="L29" s="6"/>
      <c r="M29" s="7"/>
      <c r="N29" s="8"/>
    </row>
    <row r="30" spans="1:22" ht="15.75" x14ac:dyDescent="0.25">
      <c r="A30">
        <v>1.75</v>
      </c>
      <c r="B30">
        <f t="shared" si="0"/>
        <v>3.0625</v>
      </c>
      <c r="C30">
        <f>IF(L10=5,0,C31)</f>
        <v>25</v>
      </c>
      <c r="D30">
        <f>IF(L10=5,0,D29)</f>
        <v>1</v>
      </c>
      <c r="K30" s="5"/>
      <c r="L30" s="6"/>
      <c r="M30" s="7"/>
      <c r="N30" s="8"/>
    </row>
    <row r="31" spans="1:22" ht="16.5" thickBot="1" x14ac:dyDescent="0.3">
      <c r="A31">
        <v>1.7500009999999999</v>
      </c>
      <c r="B31">
        <f t="shared" si="0"/>
        <v>3.0625035000009997</v>
      </c>
      <c r="C31">
        <f t="shared" si="1"/>
        <v>25</v>
      </c>
      <c r="D31">
        <f>IF(L10=5,B30,D30)</f>
        <v>1</v>
      </c>
      <c r="G31">
        <f>IF($L$10=5,B31*4/$M$21,0)</f>
        <v>0</v>
      </c>
      <c r="H31">
        <f>IF($L$10=5,B31*4/$M$21,0)</f>
        <v>0</v>
      </c>
      <c r="K31" s="17">
        <f>G97</f>
        <v>4</v>
      </c>
      <c r="L31" s="18"/>
      <c r="M31" s="19">
        <f>H97</f>
        <v>100</v>
      </c>
      <c r="N31" s="20"/>
    </row>
    <row r="32" spans="1:22" x14ac:dyDescent="0.25">
      <c r="A32">
        <v>1.8</v>
      </c>
      <c r="B32">
        <f t="shared" si="0"/>
        <v>3.24</v>
      </c>
      <c r="C32">
        <f t="shared" si="1"/>
        <v>25</v>
      </c>
      <c r="D32">
        <f t="shared" si="2"/>
        <v>1</v>
      </c>
    </row>
    <row r="33" spans="1:8" x14ac:dyDescent="0.25">
      <c r="A33">
        <v>1.9</v>
      </c>
      <c r="B33">
        <f t="shared" si="0"/>
        <v>3.61</v>
      </c>
      <c r="C33">
        <f t="shared" si="1"/>
        <v>25</v>
      </c>
      <c r="D33">
        <f t="shared" si="2"/>
        <v>1</v>
      </c>
    </row>
    <row r="34" spans="1:8" x14ac:dyDescent="0.25">
      <c r="A34">
        <v>1.9999990000000001</v>
      </c>
      <c r="B34">
        <f t="shared" si="0"/>
        <v>3.9999960000010004</v>
      </c>
      <c r="C34">
        <f>IF(L10&gt;2,B35,C36)</f>
        <v>25</v>
      </c>
      <c r="D34">
        <f t="shared" si="2"/>
        <v>1</v>
      </c>
    </row>
    <row r="35" spans="1:8" x14ac:dyDescent="0.25">
      <c r="A35">
        <v>2</v>
      </c>
      <c r="B35">
        <f t="shared" si="0"/>
        <v>4</v>
      </c>
      <c r="C35">
        <f>IF(L10&gt;2,0,C36)</f>
        <v>25</v>
      </c>
      <c r="D35">
        <f>IF(L10&gt;2,0,D34)</f>
        <v>1</v>
      </c>
      <c r="G35">
        <f>IF(L10&gt;2,B35*4/M21,0)</f>
        <v>0</v>
      </c>
      <c r="H35">
        <f>IF($L$10&gt;2,B35*4/$M$21,0)</f>
        <v>0</v>
      </c>
    </row>
    <row r="36" spans="1:8" x14ac:dyDescent="0.25">
      <c r="A36">
        <v>2.0000010000000001</v>
      </c>
      <c r="B36">
        <f t="shared" si="0"/>
        <v>4.0000040000010006</v>
      </c>
      <c r="C36">
        <f t="shared" si="1"/>
        <v>25</v>
      </c>
      <c r="D36">
        <f>IF(L10&gt;2,B35,D35)</f>
        <v>1</v>
      </c>
    </row>
    <row r="37" spans="1:8" x14ac:dyDescent="0.25">
      <c r="A37">
        <v>2.1</v>
      </c>
      <c r="B37">
        <f t="shared" si="0"/>
        <v>4.41</v>
      </c>
      <c r="C37">
        <f t="shared" si="1"/>
        <v>25</v>
      </c>
      <c r="D37">
        <f t="shared" si="2"/>
        <v>1</v>
      </c>
    </row>
    <row r="38" spans="1:8" x14ac:dyDescent="0.25">
      <c r="A38">
        <v>2.2000000000000002</v>
      </c>
      <c r="B38">
        <f t="shared" si="0"/>
        <v>4.8400000000000007</v>
      </c>
      <c r="C38">
        <f t="shared" si="1"/>
        <v>25</v>
      </c>
      <c r="D38">
        <f t="shared" si="2"/>
        <v>1</v>
      </c>
    </row>
    <row r="39" spans="1:8" x14ac:dyDescent="0.25">
      <c r="A39">
        <v>2.2499989999999999</v>
      </c>
      <c r="B39">
        <f t="shared" si="0"/>
        <v>5.062495500000999</v>
      </c>
      <c r="C39">
        <f>IF(L10=5,B40,C41)</f>
        <v>25</v>
      </c>
      <c r="D39">
        <f t="shared" si="2"/>
        <v>1</v>
      </c>
    </row>
    <row r="40" spans="1:8" x14ac:dyDescent="0.25">
      <c r="A40">
        <v>2.25</v>
      </c>
      <c r="B40">
        <f t="shared" si="0"/>
        <v>5.0625</v>
      </c>
      <c r="C40">
        <f>IF(L10=5,0,C41)</f>
        <v>25</v>
      </c>
      <c r="D40">
        <f>IF(L10=5,0,D39)</f>
        <v>1</v>
      </c>
      <c r="G40">
        <f>IF($L$10=5,B40*4/$M$21,0)</f>
        <v>0</v>
      </c>
      <c r="H40">
        <f>IF($L$10=5,B40*4/$M$21,0)</f>
        <v>0</v>
      </c>
    </row>
    <row r="41" spans="1:8" x14ac:dyDescent="0.25">
      <c r="A41">
        <v>2.2500010000000001</v>
      </c>
      <c r="B41">
        <f t="shared" si="0"/>
        <v>5.0625045000010003</v>
      </c>
      <c r="C41">
        <f t="shared" si="1"/>
        <v>25</v>
      </c>
      <c r="D41">
        <f>IF(L10=5,B40,D40)</f>
        <v>1</v>
      </c>
    </row>
    <row r="42" spans="1:8" x14ac:dyDescent="0.25">
      <c r="A42">
        <v>2.2999999999999998</v>
      </c>
      <c r="B42">
        <f t="shared" si="0"/>
        <v>5.2899999999999991</v>
      </c>
      <c r="C42">
        <f t="shared" si="1"/>
        <v>25</v>
      </c>
      <c r="D42">
        <f t="shared" si="2"/>
        <v>1</v>
      </c>
    </row>
    <row r="43" spans="1:8" x14ac:dyDescent="0.25">
      <c r="A43">
        <v>2.4</v>
      </c>
      <c r="B43">
        <f t="shared" si="0"/>
        <v>5.76</v>
      </c>
      <c r="C43">
        <f t="shared" si="1"/>
        <v>25</v>
      </c>
      <c r="D43">
        <f t="shared" si="2"/>
        <v>1</v>
      </c>
    </row>
    <row r="44" spans="1:8" x14ac:dyDescent="0.25">
      <c r="A44">
        <v>2.4999989999999999</v>
      </c>
      <c r="B44">
        <f t="shared" si="0"/>
        <v>6.2499950000009994</v>
      </c>
      <c r="C44">
        <f>IF(L10&gt;3,B45,C46)</f>
        <v>25</v>
      </c>
      <c r="D44">
        <f t="shared" si="2"/>
        <v>1</v>
      </c>
    </row>
    <row r="45" spans="1:8" x14ac:dyDescent="0.25">
      <c r="A45">
        <v>2.5</v>
      </c>
      <c r="B45">
        <f t="shared" si="0"/>
        <v>6.25</v>
      </c>
      <c r="C45">
        <f>IF(L10&gt;3,0,C46)</f>
        <v>25</v>
      </c>
      <c r="D45">
        <f>IF(L10&gt;3,0,D44)</f>
        <v>1</v>
      </c>
      <c r="G45">
        <f>IF(L10&gt;3,B45*4/M21,0)</f>
        <v>0</v>
      </c>
      <c r="H45">
        <f>IF($L$10&gt;3,B45*4/$M$21,0)</f>
        <v>0</v>
      </c>
    </row>
    <row r="46" spans="1:8" x14ac:dyDescent="0.25">
      <c r="A46">
        <v>2.5000010000000001</v>
      </c>
      <c r="B46">
        <f t="shared" si="0"/>
        <v>6.2500050000010008</v>
      </c>
      <c r="C46">
        <f t="shared" si="1"/>
        <v>25</v>
      </c>
      <c r="D46">
        <f>IF(L10&gt;3,B45,D45)</f>
        <v>1</v>
      </c>
    </row>
    <row r="47" spans="1:8" x14ac:dyDescent="0.25">
      <c r="A47">
        <v>2.6</v>
      </c>
      <c r="B47">
        <f t="shared" si="0"/>
        <v>6.7600000000000007</v>
      </c>
      <c r="C47">
        <f t="shared" si="1"/>
        <v>25</v>
      </c>
      <c r="D47">
        <f t="shared" si="2"/>
        <v>1</v>
      </c>
    </row>
    <row r="48" spans="1:8" x14ac:dyDescent="0.25">
      <c r="A48">
        <v>2.7</v>
      </c>
      <c r="B48">
        <f t="shared" si="0"/>
        <v>7.2900000000000009</v>
      </c>
      <c r="C48">
        <f t="shared" si="1"/>
        <v>25</v>
      </c>
      <c r="D48">
        <f t="shared" si="2"/>
        <v>1</v>
      </c>
    </row>
    <row r="49" spans="1:8" x14ac:dyDescent="0.25">
      <c r="A49">
        <v>2.7499989999999999</v>
      </c>
      <c r="B49">
        <f t="shared" si="0"/>
        <v>7.5624945000009989</v>
      </c>
      <c r="C49">
        <f>IF(L10=5,B50,C51)</f>
        <v>25</v>
      </c>
      <c r="D49">
        <f t="shared" si="2"/>
        <v>1</v>
      </c>
    </row>
    <row r="50" spans="1:8" x14ac:dyDescent="0.25">
      <c r="A50">
        <v>2.75</v>
      </c>
      <c r="B50">
        <f t="shared" si="0"/>
        <v>7.5625</v>
      </c>
      <c r="C50">
        <f>IF(L10=5,0,C51)</f>
        <v>25</v>
      </c>
      <c r="D50">
        <f>IF(L10=5,0,D49)</f>
        <v>1</v>
      </c>
    </row>
    <row r="51" spans="1:8" x14ac:dyDescent="0.25">
      <c r="A51">
        <v>2.7500010000000001</v>
      </c>
      <c r="B51">
        <f t="shared" si="0"/>
        <v>7.5625055000010004</v>
      </c>
      <c r="C51">
        <f t="shared" si="1"/>
        <v>25</v>
      </c>
      <c r="D51">
        <f>IF(L10=5,B50,D50)</f>
        <v>1</v>
      </c>
      <c r="G51">
        <f>IF($L$10=5,B51*4/$M$21,0)</f>
        <v>0</v>
      </c>
      <c r="H51">
        <f>IF($L$10=5,B51*4/$M$21,0)</f>
        <v>0</v>
      </c>
    </row>
    <row r="52" spans="1:8" x14ac:dyDescent="0.25">
      <c r="A52">
        <v>2.8</v>
      </c>
      <c r="B52">
        <f t="shared" si="0"/>
        <v>7.839999999999999</v>
      </c>
      <c r="C52">
        <f t="shared" si="1"/>
        <v>25</v>
      </c>
      <c r="D52">
        <f t="shared" si="2"/>
        <v>1</v>
      </c>
    </row>
    <row r="53" spans="1:8" x14ac:dyDescent="0.25">
      <c r="A53">
        <v>2.9</v>
      </c>
      <c r="B53">
        <f t="shared" si="0"/>
        <v>8.41</v>
      </c>
      <c r="C53">
        <f t="shared" si="1"/>
        <v>25</v>
      </c>
      <c r="D53">
        <f t="shared" si="2"/>
        <v>1</v>
      </c>
    </row>
    <row r="54" spans="1:8" x14ac:dyDescent="0.25">
      <c r="A54">
        <v>2.9999989999999999</v>
      </c>
      <c r="B54">
        <f t="shared" si="0"/>
        <v>8.9999940000009993</v>
      </c>
      <c r="C54">
        <f>IF(L10=1,C55,B55)</f>
        <v>25</v>
      </c>
      <c r="D54">
        <f t="shared" si="2"/>
        <v>1</v>
      </c>
    </row>
    <row r="55" spans="1:8" x14ac:dyDescent="0.25">
      <c r="A55">
        <v>3</v>
      </c>
      <c r="B55">
        <f t="shared" si="0"/>
        <v>9</v>
      </c>
      <c r="C55">
        <f>IF(L10=1,C56,0)</f>
        <v>25</v>
      </c>
      <c r="D55">
        <f>IF(L10=1,D53,0)</f>
        <v>1</v>
      </c>
      <c r="G55">
        <f>IF(L10&gt;1,B55*4/M21,0)</f>
        <v>0</v>
      </c>
      <c r="H55">
        <f>IF($L$10&gt;1,B55*4/$M$21,0)</f>
        <v>0</v>
      </c>
    </row>
    <row r="56" spans="1:8" x14ac:dyDescent="0.25">
      <c r="A56">
        <v>3.0000010000000001</v>
      </c>
      <c r="B56">
        <f t="shared" si="0"/>
        <v>9.0000060000010009</v>
      </c>
      <c r="C56">
        <f t="shared" si="1"/>
        <v>25</v>
      </c>
      <c r="D56">
        <f>IF(L10=1,D55,B55)</f>
        <v>1</v>
      </c>
    </row>
    <row r="57" spans="1:8" x14ac:dyDescent="0.25">
      <c r="A57">
        <v>3.1</v>
      </c>
      <c r="B57">
        <f t="shared" si="0"/>
        <v>9.6100000000000012</v>
      </c>
      <c r="C57">
        <f t="shared" si="1"/>
        <v>25</v>
      </c>
      <c r="D57">
        <f>D56</f>
        <v>1</v>
      </c>
    </row>
    <row r="58" spans="1:8" x14ac:dyDescent="0.25">
      <c r="A58">
        <v>3.2</v>
      </c>
      <c r="B58">
        <f t="shared" si="0"/>
        <v>10.240000000000002</v>
      </c>
      <c r="C58">
        <f t="shared" si="1"/>
        <v>25</v>
      </c>
      <c r="D58">
        <f t="shared" si="2"/>
        <v>1</v>
      </c>
    </row>
    <row r="59" spans="1:8" x14ac:dyDescent="0.25">
      <c r="A59">
        <v>3.2499989999999999</v>
      </c>
      <c r="B59">
        <f t="shared" si="0"/>
        <v>10.562493500000999</v>
      </c>
      <c r="C59">
        <f>IF(L10=5,B60,C61)</f>
        <v>25</v>
      </c>
      <c r="D59">
        <f t="shared" si="2"/>
        <v>1</v>
      </c>
    </row>
    <row r="60" spans="1:8" x14ac:dyDescent="0.25">
      <c r="A60">
        <v>3.25</v>
      </c>
      <c r="B60">
        <f t="shared" si="0"/>
        <v>10.5625</v>
      </c>
      <c r="C60">
        <f>IF(L10=5,0,C61)</f>
        <v>25</v>
      </c>
      <c r="D60">
        <f>IF(L10=5,0,D59)</f>
        <v>1</v>
      </c>
    </row>
    <row r="61" spans="1:8" x14ac:dyDescent="0.25">
      <c r="A61">
        <v>3.2500010000000001</v>
      </c>
      <c r="B61">
        <f t="shared" si="0"/>
        <v>10.562506500001001</v>
      </c>
      <c r="C61">
        <f t="shared" si="1"/>
        <v>25</v>
      </c>
      <c r="D61">
        <f>IF(L10=5,B60,D60)</f>
        <v>1</v>
      </c>
      <c r="G61">
        <f>IF($L$10=5,B61*4/$M$21,0)</f>
        <v>0</v>
      </c>
      <c r="H61">
        <f>IF($L$10=5,B61*4/$M$21,0)</f>
        <v>0</v>
      </c>
    </row>
    <row r="62" spans="1:8" x14ac:dyDescent="0.25">
      <c r="A62">
        <v>3.3</v>
      </c>
      <c r="B62">
        <f t="shared" si="0"/>
        <v>10.889999999999999</v>
      </c>
      <c r="C62">
        <f t="shared" si="1"/>
        <v>25</v>
      </c>
      <c r="D62">
        <f t="shared" si="2"/>
        <v>1</v>
      </c>
    </row>
    <row r="63" spans="1:8" x14ac:dyDescent="0.25">
      <c r="A63">
        <v>3.4</v>
      </c>
      <c r="B63">
        <f t="shared" si="0"/>
        <v>11.559999999999999</v>
      </c>
      <c r="C63">
        <f t="shared" si="1"/>
        <v>25</v>
      </c>
      <c r="D63">
        <f t="shared" si="2"/>
        <v>1</v>
      </c>
    </row>
    <row r="64" spans="1:8" x14ac:dyDescent="0.25">
      <c r="A64">
        <v>3.4999989999999999</v>
      </c>
      <c r="B64">
        <f t="shared" si="0"/>
        <v>12.249993000000998</v>
      </c>
      <c r="C64">
        <f>IF(L10&gt;3,B65,C66)</f>
        <v>25</v>
      </c>
      <c r="D64">
        <f t="shared" si="2"/>
        <v>1</v>
      </c>
    </row>
    <row r="65" spans="1:8" x14ac:dyDescent="0.25">
      <c r="A65">
        <v>3.5</v>
      </c>
      <c r="B65">
        <f t="shared" si="0"/>
        <v>12.25</v>
      </c>
      <c r="C65">
        <f>IF(L10&gt;3,0,C66)</f>
        <v>25</v>
      </c>
      <c r="D65">
        <f>IF(L10&gt;3,0,D64)</f>
        <v>1</v>
      </c>
      <c r="G65">
        <f>IF(L10&gt;3,B65*4/M21,0)</f>
        <v>0</v>
      </c>
      <c r="H65">
        <f>IF($L$10&gt;3,B65*4/$M$21,0)</f>
        <v>0</v>
      </c>
    </row>
    <row r="66" spans="1:8" x14ac:dyDescent="0.25">
      <c r="A66">
        <v>3.5000010000000001</v>
      </c>
      <c r="B66">
        <f t="shared" si="0"/>
        <v>12.250007000001</v>
      </c>
      <c r="C66">
        <f t="shared" si="1"/>
        <v>25</v>
      </c>
      <c r="D66">
        <f>IF(L10&gt;3,B65,D65)</f>
        <v>1</v>
      </c>
    </row>
    <row r="67" spans="1:8" x14ac:dyDescent="0.25">
      <c r="A67">
        <v>3.6</v>
      </c>
      <c r="B67">
        <f t="shared" si="0"/>
        <v>12.96</v>
      </c>
      <c r="C67">
        <f t="shared" si="1"/>
        <v>25</v>
      </c>
      <c r="D67">
        <f t="shared" si="2"/>
        <v>1</v>
      </c>
    </row>
    <row r="68" spans="1:8" x14ac:dyDescent="0.25">
      <c r="A68">
        <v>3.7</v>
      </c>
      <c r="B68">
        <f t="shared" si="0"/>
        <v>13.690000000000001</v>
      </c>
      <c r="C68">
        <f t="shared" si="1"/>
        <v>25</v>
      </c>
      <c r="D68">
        <f t="shared" si="2"/>
        <v>1</v>
      </c>
    </row>
    <row r="69" spans="1:8" x14ac:dyDescent="0.25">
      <c r="A69">
        <v>3.7499989999999999</v>
      </c>
      <c r="B69">
        <f t="shared" si="0"/>
        <v>14.062492500000999</v>
      </c>
      <c r="C69">
        <f>IF(L10=5,B70,C71)</f>
        <v>25</v>
      </c>
      <c r="D69">
        <f t="shared" si="2"/>
        <v>1</v>
      </c>
    </row>
    <row r="70" spans="1:8" x14ac:dyDescent="0.25">
      <c r="A70">
        <v>3.75</v>
      </c>
      <c r="B70">
        <f t="shared" si="0"/>
        <v>14.0625</v>
      </c>
      <c r="C70">
        <f>IF(L10=5,0,C71)</f>
        <v>25</v>
      </c>
      <c r="D70">
        <f>IF(L10=5,0,D69)</f>
        <v>1</v>
      </c>
    </row>
    <row r="71" spans="1:8" x14ac:dyDescent="0.25">
      <c r="A71">
        <v>3.7500010000000001</v>
      </c>
      <c r="B71">
        <f t="shared" si="0"/>
        <v>14.062507500001001</v>
      </c>
      <c r="C71">
        <f t="shared" si="1"/>
        <v>25</v>
      </c>
      <c r="D71">
        <f>IF(L10=5,B70,D70)</f>
        <v>1</v>
      </c>
      <c r="G71">
        <f>IF($L$10=5,B71*4/$M$21,0)</f>
        <v>0</v>
      </c>
      <c r="H71">
        <f>IF($L$10=5,B71*4/$M$21,0)</f>
        <v>0</v>
      </c>
    </row>
    <row r="72" spans="1:8" x14ac:dyDescent="0.25">
      <c r="A72">
        <v>3.8</v>
      </c>
      <c r="B72">
        <f t="shared" si="0"/>
        <v>14.44</v>
      </c>
      <c r="C72">
        <f t="shared" si="1"/>
        <v>25</v>
      </c>
      <c r="D72">
        <f t="shared" si="2"/>
        <v>1</v>
      </c>
    </row>
    <row r="73" spans="1:8" x14ac:dyDescent="0.25">
      <c r="A73">
        <v>3.9</v>
      </c>
      <c r="B73">
        <f t="shared" si="0"/>
        <v>15.209999999999999</v>
      </c>
      <c r="C73">
        <f t="shared" si="1"/>
        <v>25</v>
      </c>
      <c r="D73">
        <f t="shared" si="2"/>
        <v>1</v>
      </c>
    </row>
    <row r="74" spans="1:8" x14ac:dyDescent="0.25">
      <c r="A74">
        <v>3.9999989999999999</v>
      </c>
      <c r="B74">
        <f t="shared" si="0"/>
        <v>15.999992000000999</v>
      </c>
      <c r="C74">
        <f>IF(L10&gt;2,B75,C76)</f>
        <v>25</v>
      </c>
      <c r="D74">
        <f t="shared" si="2"/>
        <v>1</v>
      </c>
    </row>
    <row r="75" spans="1:8" x14ac:dyDescent="0.25">
      <c r="A75">
        <v>4</v>
      </c>
      <c r="B75">
        <f t="shared" si="0"/>
        <v>16</v>
      </c>
      <c r="C75">
        <f>IF(L10&gt;2,0,C76)</f>
        <v>25</v>
      </c>
      <c r="D75">
        <f>IF(L10&gt;2,0,D74)</f>
        <v>1</v>
      </c>
      <c r="G75">
        <f>IF(L10&gt;2,B75*4/M21,0)</f>
        <v>0</v>
      </c>
      <c r="H75">
        <f>IF($L$10&gt;2,B75*4/$M$21,0)</f>
        <v>0</v>
      </c>
    </row>
    <row r="76" spans="1:8" x14ac:dyDescent="0.25">
      <c r="A76">
        <v>4.0000010000000001</v>
      </c>
      <c r="B76">
        <f t="shared" si="0"/>
        <v>16.000008000000999</v>
      </c>
      <c r="C76">
        <f t="shared" si="1"/>
        <v>25</v>
      </c>
      <c r="D76">
        <f>IF(L10&gt;2,B75,D75)</f>
        <v>1</v>
      </c>
    </row>
    <row r="77" spans="1:8" x14ac:dyDescent="0.25">
      <c r="A77">
        <v>4.0999999999999996</v>
      </c>
      <c r="B77">
        <f t="shared" si="0"/>
        <v>16.809999999999999</v>
      </c>
      <c r="C77">
        <f t="shared" si="1"/>
        <v>25</v>
      </c>
      <c r="D77">
        <f t="shared" si="2"/>
        <v>1</v>
      </c>
    </row>
    <row r="78" spans="1:8" x14ac:dyDescent="0.25">
      <c r="A78">
        <v>4.2</v>
      </c>
      <c r="B78">
        <f t="shared" si="0"/>
        <v>17.64</v>
      </c>
      <c r="C78">
        <f t="shared" si="1"/>
        <v>25</v>
      </c>
      <c r="D78">
        <f t="shared" si="2"/>
        <v>1</v>
      </c>
    </row>
    <row r="79" spans="1:8" x14ac:dyDescent="0.25">
      <c r="A79">
        <v>4.2499989999999999</v>
      </c>
      <c r="B79">
        <f t="shared" si="0"/>
        <v>18.062491500000998</v>
      </c>
      <c r="C79">
        <f>IF(L10=5,B80,C81)</f>
        <v>25</v>
      </c>
      <c r="D79">
        <f t="shared" si="2"/>
        <v>1</v>
      </c>
    </row>
    <row r="80" spans="1:8" x14ac:dyDescent="0.25">
      <c r="A80">
        <v>4.25</v>
      </c>
      <c r="B80">
        <f t="shared" si="0"/>
        <v>18.0625</v>
      </c>
      <c r="C80">
        <f>IF(L10=5,0,C81)</f>
        <v>25</v>
      </c>
      <c r="D80">
        <f>IF(L10=5,0,D79)</f>
        <v>1</v>
      </c>
      <c r="G80">
        <f>IF($L$10=5,B80*4/$M$21,0)</f>
        <v>0</v>
      </c>
      <c r="H80">
        <f>IF($L$10=5,B80*4/$M$21,0)</f>
        <v>0</v>
      </c>
    </row>
    <row r="81" spans="1:8" x14ac:dyDescent="0.25">
      <c r="A81">
        <v>4.2500010000000001</v>
      </c>
      <c r="B81">
        <f t="shared" si="0"/>
        <v>18.062508500001002</v>
      </c>
      <c r="C81">
        <f t="shared" si="1"/>
        <v>25</v>
      </c>
      <c r="D81">
        <f>IF(L10=5,B80,D80)</f>
        <v>1</v>
      </c>
    </row>
    <row r="82" spans="1:8" x14ac:dyDescent="0.25">
      <c r="A82">
        <v>4.3</v>
      </c>
      <c r="B82">
        <f t="shared" si="0"/>
        <v>18.489999999999998</v>
      </c>
      <c r="C82">
        <f t="shared" si="1"/>
        <v>25</v>
      </c>
      <c r="D82">
        <f t="shared" si="2"/>
        <v>1</v>
      </c>
    </row>
    <row r="83" spans="1:8" x14ac:dyDescent="0.25">
      <c r="A83">
        <v>4.4000000000000004</v>
      </c>
      <c r="B83">
        <f t="shared" si="0"/>
        <v>19.360000000000003</v>
      </c>
      <c r="C83">
        <f t="shared" si="1"/>
        <v>25</v>
      </c>
      <c r="D83">
        <f t="shared" si="2"/>
        <v>1</v>
      </c>
    </row>
    <row r="84" spans="1:8" x14ac:dyDescent="0.25">
      <c r="A84">
        <v>4.4999989999999999</v>
      </c>
      <c r="B84">
        <f t="shared" si="0"/>
        <v>20.249991000001</v>
      </c>
      <c r="C84">
        <f>IF(L10&gt;3,B85,C86)</f>
        <v>25</v>
      </c>
      <c r="D84">
        <f t="shared" si="2"/>
        <v>1</v>
      </c>
    </row>
    <row r="85" spans="1:8" x14ac:dyDescent="0.25">
      <c r="A85">
        <v>4.5</v>
      </c>
      <c r="B85">
        <f t="shared" si="0"/>
        <v>20.25</v>
      </c>
      <c r="C85">
        <f>IF(L10&gt;3,0,C86)</f>
        <v>25</v>
      </c>
      <c r="D85">
        <f>IF(L10&gt;3,0,D84)</f>
        <v>1</v>
      </c>
      <c r="G85">
        <f>IF(L10&gt;3,B85*4/M21,0)</f>
        <v>0</v>
      </c>
      <c r="H85">
        <f>IF($L$10&gt;3,B85*4/$M$21,0)</f>
        <v>0</v>
      </c>
    </row>
    <row r="86" spans="1:8" x14ac:dyDescent="0.25">
      <c r="A86">
        <v>4.5000010000000001</v>
      </c>
      <c r="B86">
        <f t="shared" si="0"/>
        <v>20.250009000001</v>
      </c>
      <c r="C86">
        <f t="shared" si="1"/>
        <v>25</v>
      </c>
      <c r="D86">
        <f>IF(L10&gt;3,B85,D85)</f>
        <v>1</v>
      </c>
    </row>
    <row r="87" spans="1:8" x14ac:dyDescent="0.25">
      <c r="A87">
        <v>4.5000001000000003</v>
      </c>
      <c r="B87">
        <f t="shared" si="0"/>
        <v>20.250000900000014</v>
      </c>
      <c r="C87">
        <f t="shared" si="1"/>
        <v>25</v>
      </c>
      <c r="D87">
        <f>D86</f>
        <v>1</v>
      </c>
    </row>
    <row r="88" spans="1:8" x14ac:dyDescent="0.25">
      <c r="A88">
        <v>4.5999999999999996</v>
      </c>
      <c r="B88">
        <f t="shared" si="0"/>
        <v>21.159999999999997</v>
      </c>
      <c r="C88">
        <f t="shared" si="1"/>
        <v>25</v>
      </c>
      <c r="D88">
        <f t="shared" si="2"/>
        <v>1</v>
      </c>
    </row>
    <row r="89" spans="1:8" x14ac:dyDescent="0.25">
      <c r="A89">
        <v>4.7</v>
      </c>
      <c r="B89">
        <f t="shared" si="0"/>
        <v>22.090000000000003</v>
      </c>
      <c r="C89">
        <f t="shared" si="1"/>
        <v>25</v>
      </c>
      <c r="D89">
        <f t="shared" si="2"/>
        <v>1</v>
      </c>
    </row>
    <row r="90" spans="1:8" x14ac:dyDescent="0.25">
      <c r="A90">
        <v>4.7499989999999999</v>
      </c>
      <c r="B90">
        <f t="shared" si="0"/>
        <v>22.562490500000997</v>
      </c>
      <c r="C90">
        <f>IF(L10=5,B91,C92)</f>
        <v>25</v>
      </c>
      <c r="D90">
        <f t="shared" si="2"/>
        <v>1</v>
      </c>
    </row>
    <row r="91" spans="1:8" x14ac:dyDescent="0.25">
      <c r="A91">
        <v>4.75</v>
      </c>
      <c r="B91">
        <f t="shared" si="0"/>
        <v>22.5625</v>
      </c>
      <c r="C91">
        <f>IF(L10=5,0,C92)</f>
        <v>25</v>
      </c>
      <c r="D91">
        <f>IF(L10=5,0,D90)</f>
        <v>1</v>
      </c>
      <c r="G91">
        <f>IF($L$10=5,B91*4/$M$21,0)</f>
        <v>0</v>
      </c>
      <c r="H91">
        <f>IF($L$10=5,B91*4/$M$21,0)</f>
        <v>0</v>
      </c>
    </row>
    <row r="92" spans="1:8" x14ac:dyDescent="0.25">
      <c r="A92">
        <v>4.7500010000000001</v>
      </c>
      <c r="B92">
        <f t="shared" si="0"/>
        <v>22.562509500001003</v>
      </c>
      <c r="C92">
        <f t="shared" si="1"/>
        <v>25</v>
      </c>
      <c r="D92">
        <f>IF(L10=5,B91,D91)</f>
        <v>1</v>
      </c>
    </row>
    <row r="93" spans="1:8" x14ac:dyDescent="0.25">
      <c r="A93">
        <v>4.8</v>
      </c>
      <c r="B93">
        <f t="shared" si="0"/>
        <v>23.04</v>
      </c>
      <c r="C93">
        <f t="shared" si="1"/>
        <v>25</v>
      </c>
      <c r="D93">
        <f t="shared" si="2"/>
        <v>1</v>
      </c>
    </row>
    <row r="94" spans="1:8" x14ac:dyDescent="0.25">
      <c r="A94">
        <v>4.9000000000000004</v>
      </c>
      <c r="B94">
        <f t="shared" si="0"/>
        <v>24.010000000000005</v>
      </c>
      <c r="C94">
        <f t="shared" ref="C94" si="3">C95</f>
        <v>25</v>
      </c>
      <c r="D94">
        <f t="shared" si="2"/>
        <v>1</v>
      </c>
    </row>
    <row r="95" spans="1:8" x14ac:dyDescent="0.25">
      <c r="A95">
        <v>5</v>
      </c>
      <c r="B95">
        <f t="shared" si="0"/>
        <v>25</v>
      </c>
      <c r="C95">
        <f>B95</f>
        <v>25</v>
      </c>
      <c r="D95">
        <f t="shared" si="2"/>
        <v>1</v>
      </c>
      <c r="H95">
        <f>C95*4/$M$21</f>
        <v>100</v>
      </c>
    </row>
    <row r="96" spans="1:8" x14ac:dyDescent="0.25">
      <c r="A96">
        <v>5.0000010000000001</v>
      </c>
      <c r="B96">
        <f t="shared" si="0"/>
        <v>25.000010000001001</v>
      </c>
      <c r="C96">
        <v>0</v>
      </c>
      <c r="D96">
        <v>0</v>
      </c>
    </row>
    <row r="97" spans="1:8" x14ac:dyDescent="0.25">
      <c r="A97">
        <v>5.0999999999999996</v>
      </c>
      <c r="B97">
        <f t="shared" si="0"/>
        <v>26.009999999999998</v>
      </c>
      <c r="F97" t="s">
        <v>3</v>
      </c>
      <c r="G97">
        <f>SUM(G15:G96)</f>
        <v>4</v>
      </c>
      <c r="H97">
        <f>SUM(H15:H96)</f>
        <v>100</v>
      </c>
    </row>
    <row r="98" spans="1:8" x14ac:dyDescent="0.25">
      <c r="A98">
        <v>5.2</v>
      </c>
      <c r="B98">
        <f t="shared" si="0"/>
        <v>27.040000000000003</v>
      </c>
    </row>
    <row r="99" spans="1:8" x14ac:dyDescent="0.25">
      <c r="A99">
        <v>5.3</v>
      </c>
      <c r="B99">
        <f t="shared" si="0"/>
        <v>28.09</v>
      </c>
    </row>
    <row r="100" spans="1:8" x14ac:dyDescent="0.25">
      <c r="A100">
        <v>5.4</v>
      </c>
      <c r="B100">
        <f t="shared" si="0"/>
        <v>29.160000000000004</v>
      </c>
    </row>
    <row r="101" spans="1:8" x14ac:dyDescent="0.25">
      <c r="A101">
        <v>5.5</v>
      </c>
      <c r="B101">
        <f t="shared" si="0"/>
        <v>30.25</v>
      </c>
    </row>
  </sheetData>
  <mergeCells count="7">
    <mergeCell ref="K31:L31"/>
    <mergeCell ref="M31:N31"/>
    <mergeCell ref="T2:U2"/>
    <mergeCell ref="G10:H10"/>
    <mergeCell ref="K26:N26"/>
    <mergeCell ref="K27:L27"/>
    <mergeCell ref="M27:N27"/>
  </mergeCells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6" r:id="rId4">
          <objectPr defaultSize="0" autoPict="0" r:id="rId5">
            <anchor moveWithCells="1" sizeWithCells="1">
              <from>
                <xdr:col>6</xdr:col>
                <xdr:colOff>38100</xdr:colOff>
                <xdr:row>11</xdr:row>
                <xdr:rowOff>57150</xdr:rowOff>
              </from>
              <to>
                <xdr:col>6</xdr:col>
                <xdr:colOff>885825</xdr:colOff>
                <xdr:row>13</xdr:row>
                <xdr:rowOff>104775</xdr:rowOff>
              </to>
            </anchor>
          </objectPr>
        </oleObject>
      </mc:Choice>
      <mc:Fallback>
        <oleObject progId="Equation.3" shapeId="1026" r:id="rId4"/>
      </mc:Fallback>
    </mc:AlternateContent>
    <mc:AlternateContent xmlns:mc="http://schemas.openxmlformats.org/markup-compatibility/2006">
      <mc:Choice Requires="x14">
        <oleObject progId="Equation.3" shapeId="1027" r:id="rId6">
          <objectPr defaultSize="0" autoPict="0" r:id="rId7">
            <anchor moveWithCells="1" sizeWithCells="1">
              <from>
                <xdr:col>7</xdr:col>
                <xdr:colOff>19050</xdr:colOff>
                <xdr:row>11</xdr:row>
                <xdr:rowOff>76200</xdr:rowOff>
              </from>
              <to>
                <xdr:col>7</xdr:col>
                <xdr:colOff>942975</xdr:colOff>
                <xdr:row>13</xdr:row>
                <xdr:rowOff>123825</xdr:rowOff>
              </to>
            </anchor>
          </objectPr>
        </oleObject>
      </mc:Choice>
      <mc:Fallback>
        <oleObject progId="Equation.3" shapeId="1027" r:id="rId6"/>
      </mc:Fallback>
    </mc:AlternateContent>
    <mc:AlternateContent xmlns:mc="http://schemas.openxmlformats.org/markup-compatibility/2006">
      <mc:Choice Requires="x14">
        <oleObject progId="Equation.3" shapeId="1033" r:id="rId8">
          <objectPr defaultSize="0" autoPict="0" r:id="rId5">
            <anchor moveWithCells="1" sizeWithCells="1">
              <from>
                <xdr:col>10</xdr:col>
                <xdr:colOff>133350</xdr:colOff>
                <xdr:row>27</xdr:row>
                <xdr:rowOff>66675</xdr:rowOff>
              </from>
              <to>
                <xdr:col>11</xdr:col>
                <xdr:colOff>371475</xdr:colOff>
                <xdr:row>29</xdr:row>
                <xdr:rowOff>114300</xdr:rowOff>
              </to>
            </anchor>
          </objectPr>
        </oleObject>
      </mc:Choice>
      <mc:Fallback>
        <oleObject progId="Equation.3" shapeId="1033" r:id="rId8"/>
      </mc:Fallback>
    </mc:AlternateContent>
    <mc:AlternateContent xmlns:mc="http://schemas.openxmlformats.org/markup-compatibility/2006">
      <mc:Choice Requires="x14">
        <oleObject progId="Equation.3" shapeId="1034" r:id="rId9">
          <objectPr defaultSize="0" autoPict="0" r:id="rId7">
            <anchor moveWithCells="1" sizeWithCells="1">
              <from>
                <xdr:col>12</xdr:col>
                <xdr:colOff>114300</xdr:colOff>
                <xdr:row>27</xdr:row>
                <xdr:rowOff>85725</xdr:rowOff>
              </from>
              <to>
                <xdr:col>13</xdr:col>
                <xdr:colOff>428625</xdr:colOff>
                <xdr:row>29</xdr:row>
                <xdr:rowOff>133350</xdr:rowOff>
              </to>
            </anchor>
          </objectPr>
        </oleObject>
      </mc:Choice>
      <mc:Fallback>
        <oleObject progId="Equation.3" shapeId="1034" r:id="rId9"/>
      </mc:Fallback>
    </mc:AlternateContent>
    <mc:AlternateContent xmlns:mc="http://schemas.openxmlformats.org/markup-compatibility/2006">
      <mc:Choice Requires="x14">
        <oleObject progId="Equation.DSMT4" shapeId="1035" r:id="rId10">
          <objectPr defaultSize="0" autoPict="0" r:id="rId11">
            <anchor moveWithCells="1">
              <from>
                <xdr:col>10</xdr:col>
                <xdr:colOff>400050</xdr:colOff>
                <xdr:row>32</xdr:row>
                <xdr:rowOff>9525</xdr:rowOff>
              </from>
              <to>
                <xdr:col>13</xdr:col>
                <xdr:colOff>171450</xdr:colOff>
                <xdr:row>34</xdr:row>
                <xdr:rowOff>171450</xdr:rowOff>
              </to>
            </anchor>
          </objectPr>
        </oleObject>
      </mc:Choice>
      <mc:Fallback>
        <oleObject progId="Equation.DSMT4" shapeId="1035" r:id="rId10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12" name="Option Button 4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180975</xdr:rowOff>
                  </from>
                  <to>
                    <xdr:col>9</xdr:col>
                    <xdr:colOff>600075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3" name="Option Button 5">
              <controlPr defaultSize="0" autoFill="0" autoLine="0" autoPict="0">
                <anchor moveWithCells="1">
                  <from>
                    <xdr:col>8</xdr:col>
                    <xdr:colOff>600075</xdr:colOff>
                    <xdr:row>18</xdr:row>
                    <xdr:rowOff>171450</xdr:rowOff>
                  </from>
                  <to>
                    <xdr:col>9</xdr:col>
                    <xdr:colOff>600075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4" name="Option Button 6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180975</xdr:rowOff>
                  </from>
                  <to>
                    <xdr:col>10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5" name="Option Button 7">
              <controlPr defaultSize="0" autoFill="0" autoLine="0" autoPict="0">
                <anchor moveWithCells="1">
                  <from>
                    <xdr:col>8</xdr:col>
                    <xdr:colOff>600075</xdr:colOff>
                    <xdr:row>20</xdr:row>
                    <xdr:rowOff>190500</xdr:rowOff>
                  </from>
                  <to>
                    <xdr:col>9</xdr:col>
                    <xdr:colOff>600075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6" name="Option Button 8">
              <controlPr defaultSize="0" autoFill="0" autoLine="0" autoPict="0">
                <anchor moveWithCells="1">
                  <from>
                    <xdr:col>8</xdr:col>
                    <xdr:colOff>600075</xdr:colOff>
                    <xdr:row>21</xdr:row>
                    <xdr:rowOff>180975</xdr:rowOff>
                  </from>
                  <to>
                    <xdr:col>9</xdr:col>
                    <xdr:colOff>600075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Univerzita Pardubice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Jehlicka Vladimir</dc:creator>
  <cp:lastModifiedBy>Jehlicka Vladimir</cp:lastModifiedBy>
  <dcterms:created xsi:type="dcterms:W3CDTF">2024-08-23T07:54:16Z</dcterms:created>
  <dcterms:modified xsi:type="dcterms:W3CDTF">2024-11-19T06:34:41Z</dcterms:modified>
</cp:coreProperties>
</file>