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\Jehlička\Skripta\UPa\M1 skripta\Verze 2023\DVD\M1\"/>
    </mc:Choice>
  </mc:AlternateContent>
  <xr:revisionPtr revIDLastSave="0" documentId="13_ncr:1_{8B73E288-9F97-4588-BE6F-1FC6446D94EC}" xr6:coauthVersionLast="47" xr6:coauthVersionMax="47" xr10:uidLastSave="{00000000-0000-0000-0000-000000000000}"/>
  <bookViews>
    <workbookView xWindow="-120" yWindow="-120" windowWidth="29040" windowHeight="15840" xr2:uid="{6FF3FB9E-DFF4-477D-9DD2-7BE06783E32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22" i="1"/>
  <c r="H23" i="1" s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16" i="1"/>
  <c r="B42" i="1"/>
  <c r="B41" i="1"/>
  <c r="B40" i="1"/>
  <c r="E33" i="1" l="1"/>
  <c r="E35" i="1"/>
  <c r="E19" i="1"/>
  <c r="E25" i="1"/>
  <c r="E27" i="1"/>
  <c r="E31" i="1"/>
  <c r="E23" i="1"/>
  <c r="E29" i="1"/>
  <c r="E21" i="1"/>
  <c r="E34" i="1"/>
  <c r="E32" i="1"/>
  <c r="E30" i="1"/>
  <c r="E28" i="1"/>
  <c r="E26" i="1"/>
  <c r="E24" i="1"/>
  <c r="E22" i="1"/>
  <c r="E20" i="1"/>
  <c r="E18" i="1"/>
  <c r="E16" i="1"/>
  <c r="D34" i="1"/>
  <c r="D32" i="1"/>
  <c r="D30" i="1"/>
  <c r="D28" i="1"/>
  <c r="D26" i="1"/>
  <c r="D24" i="1"/>
  <c r="D22" i="1"/>
  <c r="D20" i="1"/>
  <c r="D18" i="1"/>
  <c r="E17" i="1"/>
  <c r="D35" i="1"/>
  <c r="D33" i="1"/>
  <c r="D31" i="1"/>
  <c r="D29" i="1"/>
  <c r="D27" i="1"/>
  <c r="D25" i="1"/>
  <c r="D23" i="1"/>
  <c r="D21" i="1"/>
  <c r="D19" i="1"/>
  <c r="D17" i="1"/>
  <c r="D16" i="1"/>
  <c r="B18" i="1"/>
  <c r="B19" i="1"/>
  <c r="B34" i="1"/>
  <c r="B30" i="1"/>
  <c r="B26" i="1"/>
  <c r="B22" i="1"/>
  <c r="B33" i="1"/>
  <c r="B29" i="1"/>
  <c r="B25" i="1"/>
  <c r="B21" i="1"/>
  <c r="B17" i="1"/>
  <c r="B16" i="1"/>
  <c r="B32" i="1"/>
  <c r="B28" i="1"/>
  <c r="B24" i="1"/>
  <c r="B20" i="1"/>
  <c r="B35" i="1"/>
  <c r="B31" i="1"/>
  <c r="B27" i="1"/>
  <c r="B23" i="1"/>
</calcChain>
</file>

<file path=xl/sharedStrings.xml><?xml version="1.0" encoding="utf-8"?>
<sst xmlns="http://schemas.openxmlformats.org/spreadsheetml/2006/main" count="14" uniqueCount="13">
  <si>
    <t>Limity posloupností</t>
  </si>
  <si>
    <t>n</t>
  </si>
  <si>
    <r>
      <t>a</t>
    </r>
    <r>
      <rPr>
        <vertAlign val="subscript"/>
        <sz val="11"/>
        <color theme="1"/>
        <rFont val="Aptos Narrow"/>
        <family val="2"/>
        <scheme val="minor"/>
      </rPr>
      <t>n</t>
    </r>
  </si>
  <si>
    <t>a =</t>
  </si>
  <si>
    <t>b =</t>
  </si>
  <si>
    <t>c =</t>
  </si>
  <si>
    <t>Pomocí posuvníku zadejte hodnotu parametru epsilon.</t>
  </si>
  <si>
    <r>
      <t>n</t>
    </r>
    <r>
      <rPr>
        <b/>
        <vertAlign val="subscript"/>
        <sz val="11"/>
        <color rgb="FFFF0000"/>
        <rFont val="Aptos Narrow"/>
        <family val="2"/>
        <scheme val="minor"/>
      </rPr>
      <t>0</t>
    </r>
    <r>
      <rPr>
        <b/>
        <sz val="11"/>
        <color rgb="FFFF0000"/>
        <rFont val="Aptos Narrow"/>
        <family val="2"/>
        <scheme val="minor"/>
      </rPr>
      <t xml:space="preserve"> =</t>
    </r>
  </si>
  <si>
    <r>
      <t xml:space="preserve">a - </t>
    </r>
    <r>
      <rPr>
        <sz val="11"/>
        <color theme="1"/>
        <rFont val="Aptos Narrow"/>
        <family val="2"/>
      </rPr>
      <t>ε</t>
    </r>
  </si>
  <si>
    <r>
      <t xml:space="preserve">a + </t>
    </r>
    <r>
      <rPr>
        <sz val="11"/>
        <color theme="1"/>
        <rFont val="Aptos Narrow"/>
        <family val="2"/>
      </rPr>
      <t>ε</t>
    </r>
  </si>
  <si>
    <t>a</t>
  </si>
  <si>
    <r>
      <rPr>
        <sz val="11"/>
        <color theme="1"/>
        <rFont val="Aptos Narrow"/>
        <family val="2"/>
      </rPr>
      <t>ε</t>
    </r>
    <r>
      <rPr>
        <sz val="11"/>
        <color theme="1"/>
        <rFont val="Aptos Narrow"/>
        <family val="2"/>
        <charset val="238"/>
      </rPr>
      <t xml:space="preserve"> =</t>
    </r>
  </si>
  <si>
    <t>Vyberte posloupnost, kterou chcete zkoumat.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</si>
</sst>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8" x14ac:knownFonts="1">
    <font>
      <sz val="11"/>
      <color theme="1"/>
      <name val="Aptos Narrow"/>
      <family val="2"/>
      <charset val="238"/>
      <scheme val="minor"/>
    </font>
    <font>
      <vertAlign val="subscript"/>
      <sz val="11"/>
      <color theme="1"/>
      <name val="Aptos Narrow"/>
      <family val="2"/>
      <scheme val="minor"/>
    </font>
    <font>
      <sz val="8"/>
      <color rgb="FF000000"/>
      <name val="Segoe UI"/>
      <family val="2"/>
      <charset val="238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vertAlign val="subscript"/>
      <sz val="11"/>
      <color rgb="FFFF0000"/>
      <name val="Aptos Narrow"/>
      <family val="2"/>
      <scheme val="minor"/>
    </font>
    <font>
      <sz val="11"/>
      <color theme="1"/>
      <name val="Aptos Narrow"/>
      <family val="2"/>
    </font>
    <font>
      <sz val="11"/>
      <color theme="1"/>
      <name val="Aptos Narrow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165" fontId="0" fillId="0" borderId="0" xfId="0" applyNumberFormat="1"/>
  </cellXfs>
  <cellStyles count="1">
    <cellStyle name="Normální" xfId="0" builtinId="0"/>
  </cellStyles>
  <dxfs count="1"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Graf posloupnosti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0088008375134583"/>
          <c:y val="0.15782407407407409"/>
          <c:w val="0.85990126470486083"/>
          <c:h val="0.80418963254593179"/>
        </c:manualLayout>
      </c:layout>
      <c:scatterChart>
        <c:scatterStyle val="lineMarker"/>
        <c:varyColors val="0"/>
        <c:ser>
          <c:idx val="0"/>
          <c:order val="0"/>
          <c:tx>
            <c:strRef>
              <c:f>List1!$B$15</c:f>
              <c:strCache>
                <c:ptCount val="1"/>
                <c:pt idx="0">
                  <c:v>an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xVal>
            <c:numRef>
              <c:f>List1!$A$16:$A$35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List1!$B$16:$B$35</c:f>
              <c:numCache>
                <c:formatCode>0.0000</c:formatCode>
                <c:ptCount val="20"/>
                <c:pt idx="0">
                  <c:v>-1</c:v>
                </c:pt>
                <c:pt idx="1">
                  <c:v>0.5</c:v>
                </c:pt>
                <c:pt idx="2">
                  <c:v>-0.33333333333333331</c:v>
                </c:pt>
                <c:pt idx="3">
                  <c:v>0.25</c:v>
                </c:pt>
                <c:pt idx="4">
                  <c:v>-0.2</c:v>
                </c:pt>
                <c:pt idx="5">
                  <c:v>0.16666666666666666</c:v>
                </c:pt>
                <c:pt idx="6">
                  <c:v>-0.14285714285714285</c:v>
                </c:pt>
                <c:pt idx="7">
                  <c:v>0.125</c:v>
                </c:pt>
                <c:pt idx="8">
                  <c:v>-0.1111111111111111</c:v>
                </c:pt>
                <c:pt idx="9">
                  <c:v>0.1</c:v>
                </c:pt>
                <c:pt idx="10">
                  <c:v>-9.0909090909090912E-2</c:v>
                </c:pt>
                <c:pt idx="11">
                  <c:v>8.3333333333333329E-2</c:v>
                </c:pt>
                <c:pt idx="12">
                  <c:v>-7.6923076923076927E-2</c:v>
                </c:pt>
                <c:pt idx="13">
                  <c:v>7.1428571428571425E-2</c:v>
                </c:pt>
                <c:pt idx="14">
                  <c:v>-6.6666666666666666E-2</c:v>
                </c:pt>
                <c:pt idx="15">
                  <c:v>6.25E-2</c:v>
                </c:pt>
                <c:pt idx="16">
                  <c:v>-5.8823529411764705E-2</c:v>
                </c:pt>
                <c:pt idx="17">
                  <c:v>5.5555555555555552E-2</c:v>
                </c:pt>
                <c:pt idx="18">
                  <c:v>-5.2631578947368418E-2</c:v>
                </c:pt>
                <c:pt idx="19">
                  <c:v>0.05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CF-4C03-B4E7-A3B1E67BCCD9}"/>
            </c:ext>
          </c:extLst>
        </c:ser>
        <c:ser>
          <c:idx val="1"/>
          <c:order val="1"/>
          <c:tx>
            <c:strRef>
              <c:f>List1!$C$15</c:f>
              <c:strCache>
                <c:ptCount val="1"/>
                <c:pt idx="0">
                  <c:v>a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List1!$A$16:$A$35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List1!$C$16:$C$35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3CF-4C03-B4E7-A3B1E67BCCD9}"/>
            </c:ext>
          </c:extLst>
        </c:ser>
        <c:ser>
          <c:idx val="2"/>
          <c:order val="2"/>
          <c:tx>
            <c:strRef>
              <c:f>List1!$D$15</c:f>
              <c:strCache>
                <c:ptCount val="1"/>
                <c:pt idx="0">
                  <c:v>a - ε</c:v>
                </c:pt>
              </c:strCache>
            </c:strRef>
          </c:tx>
          <c:spPr>
            <a:ln w="254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List1!$A$16:$A$35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List1!$D$16:$D$35</c:f>
              <c:numCache>
                <c:formatCode>0.0000</c:formatCode>
                <c:ptCount val="20"/>
                <c:pt idx="0">
                  <c:v>-0.18499999989999999</c:v>
                </c:pt>
                <c:pt idx="1">
                  <c:v>-0.18499999989999999</c:v>
                </c:pt>
                <c:pt idx="2">
                  <c:v>-0.18499999989999999</c:v>
                </c:pt>
                <c:pt idx="3">
                  <c:v>-0.18499999989999999</c:v>
                </c:pt>
                <c:pt idx="4">
                  <c:v>-0.18499999989999999</c:v>
                </c:pt>
                <c:pt idx="5">
                  <c:v>-0.18499999989999999</c:v>
                </c:pt>
                <c:pt idx="6">
                  <c:v>-0.18499999989999999</c:v>
                </c:pt>
                <c:pt idx="7">
                  <c:v>-0.18499999989999999</c:v>
                </c:pt>
                <c:pt idx="8">
                  <c:v>-0.18499999989999999</c:v>
                </c:pt>
                <c:pt idx="9">
                  <c:v>-0.18499999989999999</c:v>
                </c:pt>
                <c:pt idx="10">
                  <c:v>-0.18499999989999999</c:v>
                </c:pt>
                <c:pt idx="11">
                  <c:v>-0.18499999989999999</c:v>
                </c:pt>
                <c:pt idx="12">
                  <c:v>-0.18499999989999999</c:v>
                </c:pt>
                <c:pt idx="13">
                  <c:v>-0.18499999989999999</c:v>
                </c:pt>
                <c:pt idx="14">
                  <c:v>-0.18499999989999999</c:v>
                </c:pt>
                <c:pt idx="15">
                  <c:v>-0.18499999989999999</c:v>
                </c:pt>
                <c:pt idx="16">
                  <c:v>-0.18499999989999999</c:v>
                </c:pt>
                <c:pt idx="17">
                  <c:v>-0.18499999989999999</c:v>
                </c:pt>
                <c:pt idx="18">
                  <c:v>-0.18499999989999999</c:v>
                </c:pt>
                <c:pt idx="19">
                  <c:v>-0.18499999989999999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3CF-4C03-B4E7-A3B1E67BCCD9}"/>
            </c:ext>
          </c:extLst>
        </c:ser>
        <c:ser>
          <c:idx val="3"/>
          <c:order val="3"/>
          <c:tx>
            <c:strRef>
              <c:f>List1!$E$15</c:f>
              <c:strCache>
                <c:ptCount val="1"/>
                <c:pt idx="0">
                  <c:v>a + ε</c:v>
                </c:pt>
              </c:strCache>
            </c:strRef>
          </c:tx>
          <c:spPr>
            <a:ln w="254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List1!$A$16:$A$35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List1!$E$16:$E$35</c:f>
              <c:numCache>
                <c:formatCode>0.0000</c:formatCode>
                <c:ptCount val="20"/>
                <c:pt idx="0">
                  <c:v>0.18499999989999999</c:v>
                </c:pt>
                <c:pt idx="1">
                  <c:v>0.18499999989999999</c:v>
                </c:pt>
                <c:pt idx="2">
                  <c:v>0.18499999989999999</c:v>
                </c:pt>
                <c:pt idx="3">
                  <c:v>0.18499999989999999</c:v>
                </c:pt>
                <c:pt idx="4">
                  <c:v>0.18499999989999999</c:v>
                </c:pt>
                <c:pt idx="5">
                  <c:v>0.18499999989999999</c:v>
                </c:pt>
                <c:pt idx="6">
                  <c:v>0.18499999989999999</c:v>
                </c:pt>
                <c:pt idx="7">
                  <c:v>0.18499999989999999</c:v>
                </c:pt>
                <c:pt idx="8">
                  <c:v>0.18499999989999999</c:v>
                </c:pt>
                <c:pt idx="9">
                  <c:v>0.18499999989999999</c:v>
                </c:pt>
                <c:pt idx="10">
                  <c:v>0.18499999989999999</c:v>
                </c:pt>
                <c:pt idx="11">
                  <c:v>0.18499999989999999</c:v>
                </c:pt>
                <c:pt idx="12">
                  <c:v>0.18499999989999999</c:v>
                </c:pt>
                <c:pt idx="13">
                  <c:v>0.18499999989999999</c:v>
                </c:pt>
                <c:pt idx="14">
                  <c:v>0.18499999989999999</c:v>
                </c:pt>
                <c:pt idx="15">
                  <c:v>0.18499999989999999</c:v>
                </c:pt>
                <c:pt idx="16">
                  <c:v>0.18499999989999999</c:v>
                </c:pt>
                <c:pt idx="17">
                  <c:v>0.18499999989999999</c:v>
                </c:pt>
                <c:pt idx="18">
                  <c:v>0.18499999989999999</c:v>
                </c:pt>
                <c:pt idx="19">
                  <c:v>0.18499999989999999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3CF-4C03-B4E7-A3B1E67BC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6284144"/>
        <c:axId val="1956272144"/>
      </c:scatterChart>
      <c:valAx>
        <c:axId val="1956284144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</a:t>
                </a:r>
              </a:p>
            </c:rich>
          </c:tx>
          <c:layout>
            <c:manualLayout>
              <c:xMode val="edge"/>
              <c:yMode val="edge"/>
              <c:x val="0.90377327597755386"/>
              <c:y val="0.568495188101487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56272144"/>
        <c:crosses val="autoZero"/>
        <c:crossBetween val="midCat"/>
        <c:majorUnit val="2"/>
        <c:minorUnit val="1"/>
      </c:valAx>
      <c:valAx>
        <c:axId val="1956272144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</a:t>
                </a:r>
                <a:r>
                  <a:rPr lang="en-US" baseline="-25000"/>
                  <a:t>n</a:t>
                </a:r>
              </a:p>
            </c:rich>
          </c:tx>
          <c:layout>
            <c:manualLayout>
              <c:xMode val="edge"/>
              <c:yMode val="edge"/>
              <c:x val="5.0409577819785761E-3"/>
              <c:y val="0.15666630212890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56284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38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Scroll" dx="22" fmlaLink="$A$44" horiz="1" max="100" page="10" val="37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133350</xdr:rowOff>
        </xdr:from>
        <xdr:to>
          <xdr:col>0</xdr:col>
          <xdr:colOff>561975</xdr:colOff>
          <xdr:row>5</xdr:row>
          <xdr:rowOff>161925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První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123825</xdr:rowOff>
        </xdr:from>
        <xdr:to>
          <xdr:col>0</xdr:col>
          <xdr:colOff>600075</xdr:colOff>
          <xdr:row>8</xdr:row>
          <xdr:rowOff>152400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Druhá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114300</xdr:rowOff>
        </xdr:from>
        <xdr:to>
          <xdr:col>0</xdr:col>
          <xdr:colOff>581025</xdr:colOff>
          <xdr:row>11</xdr:row>
          <xdr:rowOff>142875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Třetí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95250</xdr:colOff>
          <xdr:row>6</xdr:row>
          <xdr:rowOff>76200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3</xdr:col>
          <xdr:colOff>485775</xdr:colOff>
          <xdr:row>9</xdr:row>
          <xdr:rowOff>76200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4</xdr:col>
          <xdr:colOff>257175</xdr:colOff>
          <xdr:row>12</xdr:row>
          <xdr:rowOff>114300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8</xdr:col>
      <xdr:colOff>9525</xdr:colOff>
      <xdr:row>3</xdr:row>
      <xdr:rowOff>185737</xdr:rowOff>
    </xdr:from>
    <xdr:to>
      <xdr:col>15</xdr:col>
      <xdr:colOff>314325</xdr:colOff>
      <xdr:row>18</xdr:row>
      <xdr:rowOff>33337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21</xdr:row>
          <xdr:rowOff>0</xdr:rowOff>
        </xdr:from>
        <xdr:to>
          <xdr:col>15</xdr:col>
          <xdr:colOff>161925</xdr:colOff>
          <xdr:row>21</xdr:row>
          <xdr:rowOff>180975</xdr:rowOff>
        </xdr:to>
        <xdr:sp macro="" textlink="">
          <xdr:nvSpPr>
            <xdr:cNvPr id="1031" name="Scroll Bar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24</xdr:row>
          <xdr:rowOff>28575</xdr:rowOff>
        </xdr:from>
        <xdr:to>
          <xdr:col>16</xdr:col>
          <xdr:colOff>104775</xdr:colOff>
          <xdr:row>26</xdr:row>
          <xdr:rowOff>104775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ctrlProp" Target="../ctrlProps/ctrlProp2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trlProp" Target="../ctrlProps/ctrlProp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ctrlProp" Target="../ctrlProps/ctrlProp4.xml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AEF3-A474-4149-BD8E-1A7F82D99E49}">
  <dimension ref="A1:J44"/>
  <sheetViews>
    <sheetView tabSelected="1" workbookViewId="0">
      <selection activeCell="A3" sqref="A3"/>
    </sheetView>
  </sheetViews>
  <sheetFormatPr defaultRowHeight="15" x14ac:dyDescent="0.25"/>
  <cols>
    <col min="3" max="3" width="10.42578125" bestFit="1" customWidth="1"/>
    <col min="9" max="9" width="16.140625" bestFit="1" customWidth="1"/>
  </cols>
  <sheetData>
    <row r="1" spans="1:5" ht="18.75" x14ac:dyDescent="0.3">
      <c r="A1" s="2" t="s">
        <v>0</v>
      </c>
    </row>
    <row r="3" spans="1:5" x14ac:dyDescent="0.25">
      <c r="A3" t="s">
        <v>12</v>
      </c>
    </row>
    <row r="15" spans="1:5" ht="18" x14ac:dyDescent="0.35">
      <c r="A15" s="5" t="s">
        <v>1</v>
      </c>
      <c r="B15" s="5" t="s">
        <v>2</v>
      </c>
      <c r="C15" s="5" t="s">
        <v>10</v>
      </c>
      <c r="D15" s="5" t="s">
        <v>8</v>
      </c>
      <c r="E15" s="5" t="s">
        <v>9</v>
      </c>
    </row>
    <row r="16" spans="1:5" x14ac:dyDescent="0.25">
      <c r="A16">
        <v>1</v>
      </c>
      <c r="B16" s="1">
        <f>$B$40*1/A16+$B$41*POWER(-1,A16)*1/A16+$B$42*(1-1/A16)/2</f>
        <v>-1</v>
      </c>
      <c r="C16">
        <f>IF($A$38=3,0.5,0)</f>
        <v>0</v>
      </c>
      <c r="D16" s="1">
        <f>C16-$H$22+0.0000000001</f>
        <v>-0.18499999989999999</v>
      </c>
      <c r="E16" s="1">
        <f>C16+$H$22-0.0000000001</f>
        <v>0.18499999989999999</v>
      </c>
    </row>
    <row r="17" spans="1:10" x14ac:dyDescent="0.25">
      <c r="A17">
        <v>2</v>
      </c>
      <c r="B17" s="1">
        <f t="shared" ref="B17:B35" si="0">$B$40*1/A17+$B$41*POWER(-1,A17)*1/A17+$B$42*(1-1/A17)/2</f>
        <v>0.5</v>
      </c>
      <c r="C17">
        <f t="shared" ref="C17:C35" si="1">IF($A$38=3,0.5,0)</f>
        <v>0</v>
      </c>
      <c r="D17" s="1">
        <f t="shared" ref="D17:D35" si="2">C17-$H$22+0.0000000001</f>
        <v>-0.18499999989999999</v>
      </c>
      <c r="E17" s="1">
        <f t="shared" ref="E17:E35" si="3">C17+$H$22-0.0000000001</f>
        <v>0.18499999989999999</v>
      </c>
    </row>
    <row r="18" spans="1:10" x14ac:dyDescent="0.25">
      <c r="A18">
        <v>3</v>
      </c>
      <c r="B18" s="1">
        <f t="shared" si="0"/>
        <v>-0.33333333333333331</v>
      </c>
      <c r="C18">
        <f t="shared" si="1"/>
        <v>0</v>
      </c>
      <c r="D18" s="1">
        <f t="shared" si="2"/>
        <v>-0.18499999989999999</v>
      </c>
      <c r="E18" s="1">
        <f t="shared" si="3"/>
        <v>0.18499999989999999</v>
      </c>
    </row>
    <row r="19" spans="1:10" x14ac:dyDescent="0.25">
      <c r="A19">
        <v>4</v>
      </c>
      <c r="B19" s="1">
        <f t="shared" si="0"/>
        <v>0.25</v>
      </c>
      <c r="C19">
        <f t="shared" si="1"/>
        <v>0</v>
      </c>
      <c r="D19" s="1">
        <f t="shared" si="2"/>
        <v>-0.18499999989999999</v>
      </c>
      <c r="E19" s="1">
        <f t="shared" si="3"/>
        <v>0.18499999989999999</v>
      </c>
    </row>
    <row r="20" spans="1:10" x14ac:dyDescent="0.25">
      <c r="A20">
        <v>5</v>
      </c>
      <c r="B20" s="1">
        <f t="shared" si="0"/>
        <v>-0.2</v>
      </c>
      <c r="C20">
        <f t="shared" si="1"/>
        <v>0</v>
      </c>
      <c r="D20" s="1">
        <f t="shared" si="2"/>
        <v>-0.18499999989999999</v>
      </c>
      <c r="E20" s="1">
        <f t="shared" si="3"/>
        <v>0.18499999989999999</v>
      </c>
      <c r="G20" t="s">
        <v>3</v>
      </c>
      <c r="H20">
        <f>IF(A38=3,C42,C40)</f>
        <v>0</v>
      </c>
    </row>
    <row r="21" spans="1:10" x14ac:dyDescent="0.25">
      <c r="A21">
        <v>6</v>
      </c>
      <c r="B21" s="1">
        <f t="shared" si="0"/>
        <v>0.16666666666666666</v>
      </c>
      <c r="C21">
        <f t="shared" si="1"/>
        <v>0</v>
      </c>
      <c r="D21" s="1">
        <f t="shared" si="2"/>
        <v>-0.18499999989999999</v>
      </c>
      <c r="E21" s="1">
        <f t="shared" si="3"/>
        <v>0.18499999989999999</v>
      </c>
      <c r="J21" t="s">
        <v>6</v>
      </c>
    </row>
    <row r="22" spans="1:10" x14ac:dyDescent="0.25">
      <c r="A22">
        <v>7</v>
      </c>
      <c r="B22" s="1">
        <f t="shared" si="0"/>
        <v>-0.14285714285714285</v>
      </c>
      <c r="C22">
        <f t="shared" si="1"/>
        <v>0</v>
      </c>
      <c r="D22" s="1">
        <f t="shared" si="2"/>
        <v>-0.18499999989999999</v>
      </c>
      <c r="E22" s="1">
        <f t="shared" si="3"/>
        <v>0.18499999989999999</v>
      </c>
      <c r="G22" s="4" t="s">
        <v>11</v>
      </c>
      <c r="H22" s="6">
        <f>A44/200</f>
        <v>0.185</v>
      </c>
    </row>
    <row r="23" spans="1:10" ht="18" x14ac:dyDescent="0.35">
      <c r="A23">
        <v>8</v>
      </c>
      <c r="B23" s="1">
        <f t="shared" si="0"/>
        <v>0.125</v>
      </c>
      <c r="C23">
        <f t="shared" si="1"/>
        <v>0</v>
      </c>
      <c r="D23" s="1">
        <f t="shared" si="2"/>
        <v>-0.18499999989999999</v>
      </c>
      <c r="E23" s="1">
        <f t="shared" si="3"/>
        <v>0.18499999989999999</v>
      </c>
      <c r="G23" s="3" t="s">
        <v>7</v>
      </c>
      <c r="H23" s="3">
        <f>INT(IF(A38=3,(1/(2*H22)),(1/H22)))</f>
        <v>5</v>
      </c>
    </row>
    <row r="24" spans="1:10" x14ac:dyDescent="0.25">
      <c r="A24">
        <v>9</v>
      </c>
      <c r="B24" s="1">
        <f t="shared" si="0"/>
        <v>-0.1111111111111111</v>
      </c>
      <c r="C24">
        <f t="shared" si="1"/>
        <v>0</v>
      </c>
      <c r="D24" s="1">
        <f t="shared" si="2"/>
        <v>-0.18499999989999999</v>
      </c>
      <c r="E24" s="1">
        <f t="shared" si="3"/>
        <v>0.18499999989999999</v>
      </c>
    </row>
    <row r="25" spans="1:10" x14ac:dyDescent="0.25">
      <c r="A25">
        <v>10</v>
      </c>
      <c r="B25" s="1">
        <f t="shared" si="0"/>
        <v>0.1</v>
      </c>
      <c r="C25">
        <f t="shared" si="1"/>
        <v>0</v>
      </c>
      <c r="D25" s="1">
        <f t="shared" si="2"/>
        <v>-0.18499999989999999</v>
      </c>
      <c r="E25" s="1">
        <f t="shared" si="3"/>
        <v>0.18499999989999999</v>
      </c>
    </row>
    <row r="26" spans="1:10" x14ac:dyDescent="0.25">
      <c r="A26">
        <v>11</v>
      </c>
      <c r="B26" s="1">
        <f t="shared" si="0"/>
        <v>-9.0909090909090912E-2</v>
      </c>
      <c r="C26">
        <f t="shared" si="1"/>
        <v>0</v>
      </c>
      <c r="D26" s="1">
        <f t="shared" si="2"/>
        <v>-0.18499999989999999</v>
      </c>
      <c r="E26" s="1">
        <f t="shared" si="3"/>
        <v>0.18499999989999999</v>
      </c>
    </row>
    <row r="27" spans="1:10" x14ac:dyDescent="0.25">
      <c r="A27">
        <v>12</v>
      </c>
      <c r="B27" s="1">
        <f t="shared" si="0"/>
        <v>8.3333333333333329E-2</v>
      </c>
      <c r="C27">
        <f t="shared" si="1"/>
        <v>0</v>
      </c>
      <c r="D27" s="1">
        <f t="shared" si="2"/>
        <v>-0.18499999989999999</v>
      </c>
      <c r="E27" s="1">
        <f t="shared" si="3"/>
        <v>0.18499999989999999</v>
      </c>
    </row>
    <row r="28" spans="1:10" x14ac:dyDescent="0.25">
      <c r="A28">
        <v>13</v>
      </c>
      <c r="B28" s="1">
        <f t="shared" si="0"/>
        <v>-7.6923076923076927E-2</v>
      </c>
      <c r="C28">
        <f t="shared" si="1"/>
        <v>0</v>
      </c>
      <c r="D28" s="1">
        <f t="shared" si="2"/>
        <v>-0.18499999989999999</v>
      </c>
      <c r="E28" s="1">
        <f t="shared" si="3"/>
        <v>0.18499999989999999</v>
      </c>
    </row>
    <row r="29" spans="1:10" x14ac:dyDescent="0.25">
      <c r="A29">
        <v>14</v>
      </c>
      <c r="B29" s="1">
        <f t="shared" si="0"/>
        <v>7.1428571428571425E-2</v>
      </c>
      <c r="C29">
        <f t="shared" si="1"/>
        <v>0</v>
      </c>
      <c r="D29" s="1">
        <f t="shared" si="2"/>
        <v>-0.18499999989999999</v>
      </c>
      <c r="E29" s="1">
        <f t="shared" si="3"/>
        <v>0.18499999989999999</v>
      </c>
    </row>
    <row r="30" spans="1:10" x14ac:dyDescent="0.25">
      <c r="A30">
        <v>15</v>
      </c>
      <c r="B30" s="1">
        <f t="shared" si="0"/>
        <v>-6.6666666666666666E-2</v>
      </c>
      <c r="C30">
        <f t="shared" si="1"/>
        <v>0</v>
      </c>
      <c r="D30" s="1">
        <f t="shared" si="2"/>
        <v>-0.18499999989999999</v>
      </c>
      <c r="E30" s="1">
        <f t="shared" si="3"/>
        <v>0.18499999989999999</v>
      </c>
    </row>
    <row r="31" spans="1:10" x14ac:dyDescent="0.25">
      <c r="A31">
        <v>16</v>
      </c>
      <c r="B31" s="1">
        <f t="shared" si="0"/>
        <v>6.25E-2</v>
      </c>
      <c r="C31">
        <f t="shared" si="1"/>
        <v>0</v>
      </c>
      <c r="D31" s="1">
        <f t="shared" si="2"/>
        <v>-0.18499999989999999</v>
      </c>
      <c r="E31" s="1">
        <f t="shared" si="3"/>
        <v>0.18499999989999999</v>
      </c>
    </row>
    <row r="32" spans="1:10" x14ac:dyDescent="0.25">
      <c r="A32">
        <v>17</v>
      </c>
      <c r="B32" s="1">
        <f t="shared" si="0"/>
        <v>-5.8823529411764705E-2</v>
      </c>
      <c r="C32">
        <f t="shared" si="1"/>
        <v>0</v>
      </c>
      <c r="D32" s="1">
        <f t="shared" si="2"/>
        <v>-0.18499999989999999</v>
      </c>
      <c r="E32" s="1">
        <f t="shared" si="3"/>
        <v>0.18499999989999999</v>
      </c>
    </row>
    <row r="33" spans="1:5" x14ac:dyDescent="0.25">
      <c r="A33">
        <v>18</v>
      </c>
      <c r="B33" s="1">
        <f t="shared" si="0"/>
        <v>5.5555555555555552E-2</v>
      </c>
      <c r="C33">
        <f t="shared" si="1"/>
        <v>0</v>
      </c>
      <c r="D33" s="1">
        <f t="shared" si="2"/>
        <v>-0.18499999989999999</v>
      </c>
      <c r="E33" s="1">
        <f t="shared" si="3"/>
        <v>0.18499999989999999</v>
      </c>
    </row>
    <row r="34" spans="1:5" x14ac:dyDescent="0.25">
      <c r="A34">
        <v>19</v>
      </c>
      <c r="B34" s="1">
        <f t="shared" si="0"/>
        <v>-5.2631578947368418E-2</v>
      </c>
      <c r="C34">
        <f t="shared" si="1"/>
        <v>0</v>
      </c>
      <c r="D34" s="1">
        <f t="shared" si="2"/>
        <v>-0.18499999989999999</v>
      </c>
      <c r="E34" s="1">
        <f t="shared" si="3"/>
        <v>0.18499999989999999</v>
      </c>
    </row>
    <row r="35" spans="1:5" x14ac:dyDescent="0.25">
      <c r="A35">
        <v>20</v>
      </c>
      <c r="B35" s="1">
        <f t="shared" si="0"/>
        <v>0.05</v>
      </c>
      <c r="C35">
        <f t="shared" si="1"/>
        <v>0</v>
      </c>
      <c r="D35" s="1">
        <f t="shared" si="2"/>
        <v>-0.18499999989999999</v>
      </c>
      <c r="E35" s="1">
        <f t="shared" si="3"/>
        <v>0.18499999989999999</v>
      </c>
    </row>
    <row r="38" spans="1:5" x14ac:dyDescent="0.25">
      <c r="A38">
        <v>2</v>
      </c>
    </row>
    <row r="40" spans="1:5" x14ac:dyDescent="0.25">
      <c r="A40" t="s">
        <v>3</v>
      </c>
      <c r="B40">
        <f>IF(A38=1,1,0)</f>
        <v>0</v>
      </c>
      <c r="C40">
        <v>0</v>
      </c>
    </row>
    <row r="41" spans="1:5" x14ac:dyDescent="0.25">
      <c r="A41" t="s">
        <v>4</v>
      </c>
      <c r="B41">
        <f>IF(A38=2,1,0)</f>
        <v>1</v>
      </c>
      <c r="C41">
        <v>0</v>
      </c>
    </row>
    <row r="42" spans="1:5" x14ac:dyDescent="0.25">
      <c r="A42" t="s">
        <v>5</v>
      </c>
      <c r="B42">
        <f>IF(A38=3,1,0)</f>
        <v>0</v>
      </c>
      <c r="C42">
        <v>0.5</v>
      </c>
    </row>
    <row r="44" spans="1:5" x14ac:dyDescent="0.25">
      <c r="A44">
        <v>37</v>
      </c>
    </row>
  </sheetData>
  <conditionalFormatting sqref="B16:B35">
    <cfRule type="cellIs" dxfId="0" priority="1" operator="between">
      <formula>$D$16</formula>
      <formula>$E$16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1028" r:id="rId4">
          <objectPr defaultSize="0" r:id="rId5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3</xdr:col>
                <xdr:colOff>95250</xdr:colOff>
                <xdr:row>6</xdr:row>
                <xdr:rowOff>76200</xdr:rowOff>
              </to>
            </anchor>
          </objectPr>
        </oleObject>
      </mc:Choice>
      <mc:Fallback>
        <oleObject progId="Equation.DSMT4" shapeId="1028" r:id="rId4"/>
      </mc:Fallback>
    </mc:AlternateContent>
    <mc:AlternateContent xmlns:mc="http://schemas.openxmlformats.org/markup-compatibility/2006">
      <mc:Choice Requires="x14">
        <oleObject progId="Equation.DSMT4" shapeId="1029" r:id="rId6">
          <objectPr defaultSize="0" r:id="rId7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3</xdr:col>
                <xdr:colOff>485775</xdr:colOff>
                <xdr:row>9</xdr:row>
                <xdr:rowOff>76200</xdr:rowOff>
              </to>
            </anchor>
          </objectPr>
        </oleObject>
      </mc:Choice>
      <mc:Fallback>
        <oleObject progId="Equation.DSMT4" shapeId="1029" r:id="rId6"/>
      </mc:Fallback>
    </mc:AlternateContent>
    <mc:AlternateContent xmlns:mc="http://schemas.openxmlformats.org/markup-compatibility/2006">
      <mc:Choice Requires="x14">
        <oleObject progId="Equation.DSMT4" shapeId="1030" r:id="rId8">
          <objectPr defaultSize="0" r:id="rId9">
            <anchor moveWithCells="1">
              <from>
                <xdr:col>1</xdr:col>
                <xdr:colOff>0</xdr:colOff>
                <xdr:row>10</xdr:row>
                <xdr:rowOff>0</xdr:rowOff>
              </from>
              <to>
                <xdr:col>4</xdr:col>
                <xdr:colOff>257175</xdr:colOff>
                <xdr:row>12</xdr:row>
                <xdr:rowOff>114300</xdr:rowOff>
              </to>
            </anchor>
          </objectPr>
        </oleObject>
      </mc:Choice>
      <mc:Fallback>
        <oleObject progId="Equation.DSMT4" shapeId="1030" r:id="rId8"/>
      </mc:Fallback>
    </mc:AlternateContent>
    <mc:AlternateContent xmlns:mc="http://schemas.openxmlformats.org/markup-compatibility/2006">
      <mc:Choice Requires="x14">
        <oleObject progId="Equation.DSMT4" shapeId="1033" r:id="rId10">
          <objectPr defaultSize="0" autoPict="0" r:id="rId11">
            <anchor moveWithCells="1">
              <from>
                <xdr:col>6</xdr:col>
                <xdr:colOff>19050</xdr:colOff>
                <xdr:row>24</xdr:row>
                <xdr:rowOff>28575</xdr:rowOff>
              </from>
              <to>
                <xdr:col>16</xdr:col>
                <xdr:colOff>104775</xdr:colOff>
                <xdr:row>26</xdr:row>
                <xdr:rowOff>104775</xdr:rowOff>
              </to>
            </anchor>
          </objectPr>
        </oleObject>
      </mc:Choice>
      <mc:Fallback>
        <oleObject progId="Equation.DSMT4" shapeId="1033" r:id="rId10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12" name="Option Button 1">
              <controlPr defaultSize="0" autoFill="0" autoLine="0" autoPict="0">
                <anchor moveWithCells="1">
                  <from>
                    <xdr:col>0</xdr:col>
                    <xdr:colOff>0</xdr:colOff>
                    <xdr:row>4</xdr:row>
                    <xdr:rowOff>133350</xdr:rowOff>
                  </from>
                  <to>
                    <xdr:col>0</xdr:col>
                    <xdr:colOff>561975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3" name="Option Button 2">
              <controlPr defaultSize="0" autoFill="0" autoLine="0" autoPict="0">
                <anchor moveWithCells="1">
                  <from>
                    <xdr:col>0</xdr:col>
                    <xdr:colOff>0</xdr:colOff>
                    <xdr:row>7</xdr:row>
                    <xdr:rowOff>123825</xdr:rowOff>
                  </from>
                  <to>
                    <xdr:col>0</xdr:col>
                    <xdr:colOff>600075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4" name="Option Button 3">
              <controlPr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114300</xdr:rowOff>
                  </from>
                  <to>
                    <xdr:col>0</xdr:col>
                    <xdr:colOff>581025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5" name="Scroll Bar 7">
              <controlPr defaultSize="0" autoPict="0">
                <anchor moveWithCells="1">
                  <from>
                    <xdr:col>7</xdr:col>
                    <xdr:colOff>600075</xdr:colOff>
                    <xdr:row>21</xdr:row>
                    <xdr:rowOff>0</xdr:rowOff>
                  </from>
                  <to>
                    <xdr:col>15</xdr:col>
                    <xdr:colOff>161925</xdr:colOff>
                    <xdr:row>21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Univerzita Pardubice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Jehlicka Vladimir</dc:creator>
  <cp:lastModifiedBy>Jehlicka Vladimir</cp:lastModifiedBy>
  <dcterms:created xsi:type="dcterms:W3CDTF">2024-06-25T11:51:34Z</dcterms:created>
  <dcterms:modified xsi:type="dcterms:W3CDTF">2024-06-26T12:02:45Z</dcterms:modified>
</cp:coreProperties>
</file>